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R1\"/>
    </mc:Choice>
  </mc:AlternateContent>
  <xr:revisionPtr revIDLastSave="0" documentId="13_ncr:1_{A01F8DB3-6E58-48A5-8A15-123F2F34C790}" xr6:coauthVersionLast="47" xr6:coauthVersionMax="47" xr10:uidLastSave="{00000000-0000-0000-0000-000000000000}"/>
  <workbookProtection workbookAlgorithmName="SHA-512" workbookHashValue="ZF0HHxLTaEtMU5ZUMmOQI/YFu/xK4sVo1jpmF8UvOI7vHIjMBtdynaQxzVToirM8LZtkovoxUmBcbOvCRw+a7g==" workbookSaltValue="DnGqdNu93n9IsCOSYWN3AQ==" workbookSpinCount="100000" lockStructure="1"/>
  <bookViews>
    <workbookView xWindow="-28920" yWindow="-837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BB8" i="4" s="1"/>
  <c r="S6" i="5"/>
  <c r="AT8" i="4" s="1"/>
  <c r="R6" i="5"/>
  <c r="Q6" i="5"/>
  <c r="P6" i="5"/>
  <c r="P10" i="4" s="1"/>
  <c r="O6" i="5"/>
  <c r="N6" i="5"/>
  <c r="B10" i="4" s="1"/>
  <c r="M6" i="5"/>
  <c r="AD8" i="4" s="1"/>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W10" i="4"/>
  <c r="I10" i="4"/>
  <c r="AL8" i="4"/>
  <c r="W8"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<sst xmlns="http://schemas.openxmlformats.org/spreadsheetml/2006/main" count="228" uniqueCount="113">
  <si>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</si>
  <si>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</si>
  <si>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</si>
  <si>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</si>
  <si>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</si>
  <si>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</si>
  <si>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</si>
  <si>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</si>
  <si>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</si>
  <si>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</si>
  <si>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</si>
  <si>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</si>
  <si>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</si>
  <si>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</si>
  <si>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</si>
  <si>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</si>
  <si>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</si>
  <si>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</si>
  <si>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</si>
  <si>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</si>
  <si>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</si>
  <si>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</si>
  <si>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</si>
  <si>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</si>
  <si>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</si>
  <si>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</si>
  <si>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</si>
  <si>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</si>
  <si>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</si>
  <si>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</si>
  <si>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</si>
  <si>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</si>
  <si>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</si>
  <si>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</si>
  <si>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</si>
  <si>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</si>
  <si>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</si>
  <si>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</si>
  <si>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</si>
  <si>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</si>
  <si>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</si>
  <si>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</si>
  <si>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</si>
  <si>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</si>
  <si>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</si>
  <si>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</si>
  <si>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</si>
  <si>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</si>
  <si>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</si>
  <si>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</si>
  <si>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</si>
  <si>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</si>
  <si>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</si>
  <si>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</si>
  <si>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</si>
  <si>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</si>
  <si>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</si>
  <si>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</si>
  <si>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</si>
  <si>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</si>
  <si>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</si>
  <si>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</si>
  <si>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</si>
  <si>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</si>
  <si>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</si>
  <si>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</si>
  <si>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</si>
  <si>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</si>
  <si>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</si>
  <si>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</si>
  <si>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</si>
  <si>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</si>
  <si>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</si>
  <si>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</si>
  <si>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</si>
  <si>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</si>
  <si>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</si>
  <si>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</si>
  <si>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</si>
  <si>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</si>
  <si>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</si>
  <si>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</si>
  <si>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</si>
  <si>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</si>
  <si>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</si>
  <si>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</si>
  <si>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</si>
  <si>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</si>
  <si>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</si>
  <si>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</si>
  <si>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</si>
  <si>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</si>
  <si>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</si>
  <si>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</si>
  <si>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</si>
  <si>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</si>
  <si>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</si>
  <si>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</si>
  <si>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</si>
  <si>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</si>
  <si>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</si>
  <si>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</si>
  <si>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</si>
  <si>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</si>
  <si>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</si>
  <si>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</si>
  <si>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</si>
  <si>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</si>
  <si>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</si>
  <si>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</si>
  <si>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人口減少及び節水機器の普及等による給水収益の減少と、水道施設の維持・更新（老朽化対策）を含む維持管理費の増大が課題となる。
　令和２年度改定の経営戦略に沿って、中長期的な視点に立った施設の整備・更新を図り、安全で安心な水道水の安定的な供給を維持していく必要がある。</t>
    <rPh sb="7" eb="9">
      <t>セッスイ</t>
    </rPh>
    <rPh sb="9" eb="11">
      <t>キキ</t>
    </rPh>
    <rPh sb="12" eb="14">
      <t>フキュウ</t>
    </rPh>
    <rPh sb="64" eb="66">
      <t>レイワ</t>
    </rPh>
    <rPh sb="67" eb="69">
      <t>ネンド</t>
    </rPh>
    <rPh sb="69" eb="71">
      <t>カイテイ</t>
    </rPh>
    <rPh sb="72" eb="74">
      <t>ケイエイ</t>
    </rPh>
    <rPh sb="74" eb="76">
      <t>センリャク</t>
    </rPh>
    <rPh sb="77" eb="78">
      <t>ソ</t>
    </rPh>
    <phoneticPr fontId="4"/>
  </si>
  <si>
    <r>
      <t>　離島を有する本市は、起伏が激しい地形と小規模集落が広範囲にわたり点在しており、水源が地下水、河川表流水など多種であることなどから、採算性、効率性に乏しい現状である。　　　　　　　　　　　　　　　　　　　　　　　　　　　　　　　　　　　　　　　　　　　　　　　　　　　　　　　　　　　　　　　　　　　　　　　　　　　　　　　　　　　　　　　　　　　　　　　　　　　　　　　　　　　　　　　　　　　　　　■経常収支比率
　長期前受金戻入の増加により、類似団体の平均を上回っている。今後も健全経営を維持するため、更なる経費削減に取り組んでいく。 　　　　　　　　　　　　　　　　　　　　　　　　　　　　　　　　　　　　　　　　　　　　　　　　　　　　　■累積欠損金比率  　　　　　　　　　　　　　　　　　　　　　　　　　　　　　　　　　　　　　　　　　　　　　　　　　　　　　　　　　　　　　　　　　　　　　　　　　　　　　　　　　　　　　　　　　　　　　　　　　　　　 　　　　　　　　　　　　　　　　　　　　　　　　　　　　　　　　　　　　　　　　　　　　　　　　　　　　　　　　　　　　　　　　　　　　　　　　　　　　　　　　　　　　　　　　　　　　　　　　　　　　　　　　　　　　　　　　　　　　　　　　　　　　　　　　　　　　　　　　　　　　　　　　　　　　　　　　　　　　　　　　　　　　　　　　　　　　　　　　    　　　　　　　　　　　　　　　　　　　　                                                                                                                                               　　　　　　　現在0％であり、今後も経営の健全性に努めていく。　　　　　　　　　　　　　　　　　　　　　　　　　　　　　　　　　　　　　　　　　　　　　　　　　　　　　　　　　　　　　　　　　　　　　　　　　■流動</t>
    </r>
    <r>
      <rPr>
        <sz val="9"/>
        <rFont val="ＭＳ ゴシック"/>
        <family val="3"/>
        <charset val="128"/>
      </rPr>
      <t>比</t>
    </r>
    <r>
      <rPr>
        <sz val="9"/>
        <color theme="1"/>
        <rFont val="ＭＳ ゴシック"/>
        <family val="3"/>
        <charset val="128"/>
      </rPr>
      <t>率                                                       　　　　　　　　　　　　　　　　　　　　　　　　　　　　　　　　　　　　　　　　　　　　　　　　　　　　　　　　　
　 100％を超える数値を推移しており問題ない。
■企業債残高対給水収益比率
　近年の統合整備事業などに伴う企業債発行により類似団体と比較すると約２倍となっている。今後は、償還額を超えない範囲での起債にとどめ、起債残高の減少に努める。
■料金回収率　　　　　　　　　　　　　　　　　　　　　　　　　　　　　　　　　　　　　　　　　　　　　　　　　　　　　　　　　　　　　　　　　　　　　　　　　　　　　　　　　　　
　100％を超えており、類似団体の平均を上回っている。今後も健全経営を維持するため、更なる経費削減に取り組んでいく。 　　　　　　　　　　　　　　　　　　　　　　　　　　　　　　　　　　　　　　　　　　　　　　　　　　　　　　　　　　　　　　　　　　　　　　　　　　　　　　　　　　　　　　　　　　　　　　　　　　　　　　　　　　</t>
    </r>
    <r>
      <rPr>
        <sz val="9"/>
        <rFont val="ＭＳ ゴシック"/>
        <family val="3"/>
        <charset val="128"/>
      </rPr>
      <t>■給水原価
　類似団体と比較すると依然として高値で推移している。起伏が激しい地形と小規模集落が広範囲にわたり点在しているため、配水池等の施設が多く、動力費をはじめ維持管理費が多大となっているためである。
■施設利用率　　　　　　　　　　　　　　　　　　　　　　　　　　　　　　　　
　小規模の浄水場を廃止し、余力のある浄水場から配水したため施設利用率が大幅に改善した。今後の施設改修工事ではダウンサイジングを図り、水道事業経営の更なる効率化に取り組んでいく。　　　　　　　　　　　　　　　　　　　　　　　　　　　　　　　　　　　　　　　　　　　　　　　　　　　　　　　　　　　　　　　　　　　　　　　　　　　　　　　　　　　　　　　　　　　　　　　■有収率
　前年度から僅かに改善したが、類似団体と比較し大きく下回っている。積極的な漏水調査や管路の布設替えを行うなど、有収率の向上を図っていく必要がある。</t>
    </r>
    <rPh sb="1" eb="3">
      <t>リトウ</t>
    </rPh>
    <rPh sb="4" eb="5">
      <t>ユウ</t>
    </rPh>
    <rPh sb="7" eb="9">
      <t>ホンシ</t>
    </rPh>
    <rPh sb="11" eb="13">
      <t>キフク</t>
    </rPh>
    <rPh sb="210" eb="212">
      <t>チョウキ</t>
    </rPh>
    <rPh sb="212" eb="215">
      <t>マエウケキン</t>
    </rPh>
    <rPh sb="215" eb="217">
      <t>レイニュウ</t>
    </rPh>
    <rPh sb="218" eb="220">
      <t>ゾウカ</t>
    </rPh>
    <rPh sb="224" eb="226">
      <t>ルイジ</t>
    </rPh>
    <rPh sb="226" eb="228">
      <t>ダンタイ</t>
    </rPh>
    <rPh sb="229" eb="231">
      <t>ヘイキン</t>
    </rPh>
    <rPh sb="232" eb="234">
      <t>ウワマワ</t>
    </rPh>
    <rPh sb="242" eb="244">
      <t>ケンゼン</t>
    </rPh>
    <rPh sb="244" eb="246">
      <t>ケイエイ</t>
    </rPh>
    <rPh sb="247" eb="249">
      <t>イジ</t>
    </rPh>
    <rPh sb="254" eb="255">
      <t>サラ</t>
    </rPh>
    <rPh sb="257" eb="259">
      <t>ケイヒ</t>
    </rPh>
    <rPh sb="259" eb="261">
      <t>サクゲン</t>
    </rPh>
    <rPh sb="262" eb="263">
      <t>ト</t>
    </rPh>
    <rPh sb="264" eb="265">
      <t>ク</t>
    </rPh>
    <rPh sb="325" eb="327">
      <t>ルイセキ</t>
    </rPh>
    <rPh sb="327" eb="330">
      <t>ケッソンキン</t>
    </rPh>
    <rPh sb="330" eb="332">
      <t>ヒリツ</t>
    </rPh>
    <rPh sb="1007" eb="1008">
      <t>コ</t>
    </rPh>
    <rPh sb="1010" eb="1012">
      <t>スウチ</t>
    </rPh>
    <rPh sb="1013" eb="1015">
      <t>スイイ</t>
    </rPh>
    <rPh sb="1086" eb="1088">
      <t>ショウカン</t>
    </rPh>
    <rPh sb="1088" eb="1089">
      <t>ガク</t>
    </rPh>
    <rPh sb="1090" eb="1091">
      <t>コ</t>
    </rPh>
    <rPh sb="1094" eb="1096">
      <t>ハンイ</t>
    </rPh>
    <rPh sb="1098" eb="1100">
      <t>キサイ</t>
    </rPh>
    <rPh sb="1105" eb="1107">
      <t>キサイ</t>
    </rPh>
    <rPh sb="1107" eb="1109">
      <t>ザンダカ</t>
    </rPh>
    <rPh sb="1110" eb="1112">
      <t>ゲンショウ</t>
    </rPh>
    <rPh sb="1113" eb="1114">
      <t>ツト</t>
    </rPh>
    <rPh sb="1119" eb="1121">
      <t>リョウキン</t>
    </rPh>
    <rPh sb="1121" eb="1123">
      <t>カイシュウ</t>
    </rPh>
    <rPh sb="1123" eb="1124">
      <t>リツ</t>
    </rPh>
    <rPh sb="1423" eb="1425">
      <t>ドウリョク</t>
    </rPh>
    <rPh sb="1425" eb="1426">
      <t>ヒ</t>
    </rPh>
    <rPh sb="1452" eb="1454">
      <t>シセツ</t>
    </rPh>
    <rPh sb="1454" eb="1456">
      <t>リヨウ</t>
    </rPh>
    <rPh sb="1456" eb="1457">
      <t>リツ</t>
    </rPh>
    <rPh sb="1515" eb="1518">
      <t>ショウキボ</t>
    </rPh>
    <rPh sb="1519" eb="1522">
      <t>ジョウスイジョウ</t>
    </rPh>
    <rPh sb="1523" eb="1525">
      <t>ハイシ</t>
    </rPh>
    <rPh sb="1527" eb="1529">
      <t>ヨリョク</t>
    </rPh>
    <rPh sb="1532" eb="1535">
      <t>ジョウスイジョウ</t>
    </rPh>
    <rPh sb="1537" eb="1539">
      <t>ハイスイ</t>
    </rPh>
    <rPh sb="1543" eb="1545">
      <t>シセツ</t>
    </rPh>
    <rPh sb="1545" eb="1547">
      <t>リヨウ</t>
    </rPh>
    <rPh sb="1547" eb="1548">
      <t>リツ</t>
    </rPh>
    <rPh sb="1549" eb="1551">
      <t>オオハバ</t>
    </rPh>
    <rPh sb="1552" eb="1554">
      <t>カイゼン</t>
    </rPh>
    <rPh sb="1556" eb="1559">
      <t>コウリツテキ</t>
    </rPh>
    <rPh sb="1560" eb="1562">
      <t>スイドウ</t>
    </rPh>
    <rPh sb="1562" eb="1564">
      <t>ジギョウ</t>
    </rPh>
    <rPh sb="1564" eb="1566">
      <t>ケイエイ</t>
    </rPh>
    <rPh sb="1567" eb="1568">
      <t>ト</t>
    </rPh>
    <rPh sb="1569" eb="1570">
      <t>ク</t>
    </rPh>
    <rPh sb="1587" eb="1588">
      <t>サラ</t>
    </rPh>
    <rPh sb="1590" eb="1593">
      <t>コウリツカ</t>
    </rPh>
    <rPh sb="1679" eb="1682">
      <t>ゼンネンド</t>
    </rPh>
    <rPh sb="1684" eb="1685">
      <t>ワズ</t>
    </rPh>
    <rPh sb="1687" eb="1689">
      <t>カイゼン</t>
    </rPh>
    <rPh sb="1701" eb="1702">
      <t>オオ</t>
    </rPh>
    <rPh sb="1704" eb="1706">
      <t>シタマワ</t>
    </rPh>
    <rPh sb="1711" eb="1714">
      <t>セッキョクテキ</t>
    </rPh>
    <phoneticPr fontId="4"/>
  </si>
  <si>
    <t>　耐用年数を迎えている施設も多く、漏水が多い地区や維持管理上、支障をきたしている施設を中心に更新を行っているが、抜本的な解決には至っていない現状である。
■有形固定資産減価償却率　　　　　　　　　　　　　　　　　　　　　平成26年より数値が高くなっており、法定耐用年数を迎えた施設が多くなっている。施設の更新計画を策定するなどし、計画的な更新及び修理等による長寿命化を図っていく。　　　　　　　　　　　　　　　　　　　　　　　　　　　　　　　　　　　　　　　　　　　　　　　　　　　　　　　　　　　　　　　　　　　　　　　　　　　　　　　　　　　　　　　　　　　　　　　　■管路経年化率、管路更新率
　管路経年化率は近年急激に上昇し、類似団体と同水準となっている。しかしながら、管路更新率は類似団体の約1/2程度の水準であり管路更新が進んでいない。更新計画を策定するなど計画的な更新を行っていく必要がある。</t>
    <rPh sb="108" eb="110">
      <t>ユウケイ</t>
    </rPh>
    <rPh sb="110" eb="112">
      <t>コテイ</t>
    </rPh>
    <rPh sb="112" eb="114">
      <t>シサン</t>
    </rPh>
    <rPh sb="114" eb="116">
      <t>ゲンカ</t>
    </rPh>
    <rPh sb="116" eb="118">
      <t>ショウキャク</t>
    </rPh>
    <rPh sb="118" eb="119">
      <t>リツ</t>
    </rPh>
    <rPh sb="140" eb="142">
      <t>ヘイセイ</t>
    </rPh>
    <rPh sb="144" eb="145">
      <t>ネン</t>
    </rPh>
    <rPh sb="147" eb="149">
      <t>スウチ</t>
    </rPh>
    <rPh sb="150" eb="151">
      <t>タカ</t>
    </rPh>
    <rPh sb="158" eb="160">
      <t>ホウテイ</t>
    </rPh>
    <rPh sb="160" eb="162">
      <t>タイヨウ</t>
    </rPh>
    <rPh sb="162" eb="164">
      <t>ネンスウ</t>
    </rPh>
    <rPh sb="165" eb="166">
      <t>ムカ</t>
    </rPh>
    <rPh sb="168" eb="170">
      <t>シセツ</t>
    </rPh>
    <rPh sb="171" eb="172">
      <t>オオ</t>
    </rPh>
    <rPh sb="179" eb="181">
      <t>シセツ</t>
    </rPh>
    <rPh sb="182" eb="184">
      <t>コウシン</t>
    </rPh>
    <rPh sb="184" eb="186">
      <t>ケイカク</t>
    </rPh>
    <rPh sb="187" eb="189">
      <t>サクテイ</t>
    </rPh>
    <rPh sb="195" eb="198">
      <t>ケイカクテキ</t>
    </rPh>
    <rPh sb="199" eb="201">
      <t>コウシン</t>
    </rPh>
    <rPh sb="201" eb="202">
      <t>オヨ</t>
    </rPh>
    <rPh sb="203" eb="205">
      <t>シュウリ</t>
    </rPh>
    <rPh sb="205" eb="206">
      <t>トウ</t>
    </rPh>
    <rPh sb="209" eb="210">
      <t>チョウ</t>
    </rPh>
    <rPh sb="210" eb="213">
      <t>ジュミョウカ</t>
    </rPh>
    <rPh sb="214" eb="215">
      <t>ハカ</t>
    </rPh>
    <rPh sb="338" eb="340">
      <t>キンネン</t>
    </rPh>
    <rPh sb="340" eb="342">
      <t>キュウゲキ</t>
    </rPh>
    <rPh sb="343" eb="345">
      <t>ジョウショウ</t>
    </rPh>
    <rPh sb="347" eb="349">
      <t>ルイジ</t>
    </rPh>
    <rPh sb="349" eb="351">
      <t>ダンタイ</t>
    </rPh>
    <rPh sb="352" eb="355">
      <t>ドウスイジュン</t>
    </rPh>
    <rPh sb="375" eb="377">
      <t>ルイジ</t>
    </rPh>
    <rPh sb="377" eb="379">
      <t>ダンタイ</t>
    </rPh>
    <rPh sb="380" eb="381">
      <t>ヤク</t>
    </rPh>
    <rPh sb="384" eb="386">
      <t>テイド</t>
    </rPh>
    <rPh sb="387" eb="389">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</si>
</sst>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0.18</c:v>
                </c:pt>
                <c:pt idx="1">
                  <c:v>1.19</c:v>
                </c:pt>
                <c:pt idx="2">
                  <c:v>0.21</c:v>
                </c:pt>
                <c:pt idx="3">
                  <c:v>0.31</c:v>
                </c:pt>
                <c:pt idx="4">
                  <c:v>0.36</c:v>
                </c:pt>
              </c:numCache>
            </c:numRef>
          </c:val>
          <c:extLst>
            <c:ext xmlns:c16="http://schemas.microsoft.com/office/drawing/2014/chart" uri="{C3380CC4-5D6E-409C-BE32-E72D297353CC}">
              <c16:uniqueId val="{00000000-FE8D-43C2-9475-2C110D62BB0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0.61</c:v>
                </c:pt>
                <c:pt idx="2">
                  <c:v>0.51</c:v>
                </c:pt>
                <c:pt idx="3">
                  <c:v>0.57999999999999996</c:v>
                </c:pt>
                <c:pt idx="4">
                  <c:v>0.54</c:v>
                </c:pt>
              </c:numCache>
            </c:numRef>
          </c:val>
          <c:smooth val="0"/>
          <c:extLst>
            <c:ext xmlns:c16="http://schemas.microsoft.com/office/drawing/2014/chart" uri="{C3380CC4-5D6E-409C-BE32-E72D297353CC}">
              <c16:uniqueId val="{00000001-FE8D-43C2-9475-2C110D62BB0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54.9</c:v>
                </c:pt>
                <c:pt idx="1">
                  <c:v>55.22</c:v>
                </c:pt>
                <c:pt idx="2">
                  <c:v>55.03</c:v>
                </c:pt>
                <c:pt idx="3">
                  <c:v>56.03</c:v>
                </c:pt>
                <c:pt idx="4">
                  <c:v>61.64</c:v>
                </c:pt>
              </c:numCache>
            </c:numRef>
          </c:val>
          <c:extLst>
            <c:ext xmlns:c16="http://schemas.microsoft.com/office/drawing/2014/chart" uri="{C3380CC4-5D6E-409C-BE32-E72D297353CC}">
              <c16:uniqueId val="{00000000-D9C6-4B11-A170-112270099F7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59.01</c:v>
                </c:pt>
                <c:pt idx="2">
                  <c:v>60.03</c:v>
                </c:pt>
                <c:pt idx="3">
                  <c:v>59.74</c:v>
                </c:pt>
                <c:pt idx="4">
                  <c:v>59.67</c:v>
                </c:pt>
              </c:numCache>
            </c:numRef>
          </c:val>
          <c:smooth val="0"/>
          <c:extLst>
            <c:ext xmlns:c16="http://schemas.microsoft.com/office/drawing/2014/chart" uri="{C3380CC4-5D6E-409C-BE32-E72D297353CC}">
              <c16:uniqueId val="{00000001-D9C6-4B11-A170-112270099F7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80.83</c:v>
                </c:pt>
                <c:pt idx="1">
                  <c:v>79.36</c:v>
                </c:pt>
                <c:pt idx="2">
                  <c:v>79.84</c:v>
                </c:pt>
                <c:pt idx="3">
                  <c:v>79.64</c:v>
                </c:pt>
                <c:pt idx="4">
                  <c:v>80.22</c:v>
                </c:pt>
              </c:numCache>
            </c:numRef>
          </c:val>
          <c:extLst>
            <c:ext xmlns:c16="http://schemas.microsoft.com/office/drawing/2014/chart" uri="{C3380CC4-5D6E-409C-BE32-E72D297353CC}">
              <c16:uniqueId val="{00000000-2093-4AB4-942A-252EEE8F69A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85.37</c:v>
                </c:pt>
                <c:pt idx="2">
                  <c:v>84.81</c:v>
                </c:pt>
                <c:pt idx="3">
                  <c:v>84.8</c:v>
                </c:pt>
                <c:pt idx="4">
                  <c:v>84.6</c:v>
                </c:pt>
              </c:numCache>
            </c:numRef>
          </c:val>
          <c:smooth val="0"/>
          <c:extLst>
            <c:ext xmlns:c16="http://schemas.microsoft.com/office/drawing/2014/chart" uri="{C3380CC4-5D6E-409C-BE32-E72D297353CC}">
              <c16:uniqueId val="{00000001-2093-4AB4-942A-252EEE8F69A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108.4</c:v>
                </c:pt>
                <c:pt idx="1">
                  <c:v>103.68</c:v>
                </c:pt>
                <c:pt idx="2">
                  <c:v>104.55</c:v>
                </c:pt>
                <c:pt idx="3">
                  <c:v>114.69</c:v>
                </c:pt>
                <c:pt idx="4">
                  <c:v>109.83</c:v>
                </c:pt>
              </c:numCache>
            </c:numRef>
          </c:val>
          <c:extLst>
            <c:ext xmlns:c16="http://schemas.microsoft.com/office/drawing/2014/chart" uri="{C3380CC4-5D6E-409C-BE32-E72D297353CC}">
              <c16:uniqueId val="{00000000-9AC3-4F78-B418-03242C56D8D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110.95</c:v>
                </c:pt>
                <c:pt idx="2">
                  <c:v>110.68</c:v>
                </c:pt>
                <c:pt idx="3">
                  <c:v>110.66</c:v>
                </c:pt>
                <c:pt idx="4">
                  <c:v>109.01</c:v>
                </c:pt>
              </c:numCache>
            </c:numRef>
          </c:val>
          <c:smooth val="0"/>
          <c:extLst>
            <c:ext xmlns:c16="http://schemas.microsoft.com/office/drawing/2014/chart" uri="{C3380CC4-5D6E-409C-BE32-E72D297353CC}">
              <c16:uniqueId val="{00000001-9AC3-4F78-B418-03242C56D8D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44.72</c:v>
                </c:pt>
                <c:pt idx="1">
                  <c:v>45.09</c:v>
                </c:pt>
                <c:pt idx="2">
                  <c:v>46.72</c:v>
                </c:pt>
                <c:pt idx="3">
                  <c:v>46.76</c:v>
                </c:pt>
                <c:pt idx="4">
                  <c:v>46.11</c:v>
                </c:pt>
              </c:numCache>
            </c:numRef>
          </c:val>
          <c:extLst>
            <c:ext xmlns:c16="http://schemas.microsoft.com/office/drawing/2014/chart" uri="{C3380CC4-5D6E-409C-BE32-E72D297353CC}">
              <c16:uniqueId val="{00000000-8F98-42F3-B0BA-FC940C38E17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46.9</c:v>
                </c:pt>
                <c:pt idx="2">
                  <c:v>47.28</c:v>
                </c:pt>
                <c:pt idx="3">
                  <c:v>47.66</c:v>
                </c:pt>
                <c:pt idx="4">
                  <c:v>48.17</c:v>
                </c:pt>
              </c:numCache>
            </c:numRef>
          </c:val>
          <c:smooth val="0"/>
          <c:extLst>
            <c:ext xmlns:c16="http://schemas.microsoft.com/office/drawing/2014/chart" uri="{C3380CC4-5D6E-409C-BE32-E72D297353CC}">
              <c16:uniqueId val="{00000001-8F98-42F3-B0BA-FC940C38E17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2.0499999999999998</c:v>
                </c:pt>
                <c:pt idx="1">
                  <c:v>6.56</c:v>
                </c:pt>
                <c:pt idx="2">
                  <c:v>13.18</c:v>
                </c:pt>
                <c:pt idx="3">
                  <c:v>15.14</c:v>
                </c:pt>
                <c:pt idx="4">
                  <c:v>16.53</c:v>
                </c:pt>
              </c:numCache>
            </c:numRef>
          </c:val>
          <c:extLst>
            <c:ext xmlns:c16="http://schemas.microsoft.com/office/drawing/2014/chart" uri="{C3380CC4-5D6E-409C-BE32-E72D297353CC}">
              <c16:uniqueId val="{00000000-FFB0-4783-A132-7ACDFC2FF83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12.03</c:v>
                </c:pt>
                <c:pt idx="2">
                  <c:v>12.19</c:v>
                </c:pt>
                <c:pt idx="3">
                  <c:v>15.1</c:v>
                </c:pt>
                <c:pt idx="4">
                  <c:v>17.12</c:v>
                </c:pt>
              </c:numCache>
            </c:numRef>
          </c:val>
          <c:smooth val="0"/>
          <c:extLst>
            <c:ext xmlns:c16="http://schemas.microsoft.com/office/drawing/2014/chart" uri="{C3380CC4-5D6E-409C-BE32-E72D297353CC}">
              <c16:uniqueId val="{00000001-FFB0-4783-A132-7ACDFC2FF83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42-44FE-8AE3-AE34C2A6A56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3.91</c:v>
                </c:pt>
                <c:pt idx="2">
                  <c:v>3.56</c:v>
                </c:pt>
                <c:pt idx="3">
                  <c:v>2.74</c:v>
                </c:pt>
                <c:pt idx="4">
                  <c:v>3.7</c:v>
                </c:pt>
              </c:numCache>
            </c:numRef>
          </c:val>
          <c:smooth val="0"/>
          <c:extLst>
            <c:ext xmlns:c16="http://schemas.microsoft.com/office/drawing/2014/chart" uri="{C3380CC4-5D6E-409C-BE32-E72D297353CC}">
              <c16:uniqueId val="{00000001-9C42-44FE-8AE3-AE34C2A6A56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258.63</c:v>
                </c:pt>
                <c:pt idx="1">
                  <c:v>256.56</c:v>
                </c:pt>
                <c:pt idx="2">
                  <c:v>316.26</c:v>
                </c:pt>
                <c:pt idx="3">
                  <c:v>275.94</c:v>
                </c:pt>
                <c:pt idx="4">
                  <c:v>301.08</c:v>
                </c:pt>
              </c:numCache>
            </c:numRef>
          </c:val>
          <c:extLst>
            <c:ext xmlns:c16="http://schemas.microsoft.com/office/drawing/2014/chart" uri="{C3380CC4-5D6E-409C-BE32-E72D297353CC}">
              <c16:uniqueId val="{00000000-E650-48C4-B476-60CF06D19FE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377.63</c:v>
                </c:pt>
                <c:pt idx="2">
                  <c:v>357.34</c:v>
                </c:pt>
                <c:pt idx="3">
                  <c:v>366.03</c:v>
                </c:pt>
                <c:pt idx="4">
                  <c:v>365.18</c:v>
                </c:pt>
              </c:numCache>
            </c:numRef>
          </c:val>
          <c:smooth val="0"/>
          <c:extLst>
            <c:ext xmlns:c16="http://schemas.microsoft.com/office/drawing/2014/chart" uri="{C3380CC4-5D6E-409C-BE32-E72D297353CC}">
              <c16:uniqueId val="{00000001-E650-48C4-B476-60CF06D19FE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763.47</c:v>
                </c:pt>
                <c:pt idx="1">
                  <c:v>775.21</c:v>
                </c:pt>
                <c:pt idx="2">
                  <c:v>787.85</c:v>
                </c:pt>
                <c:pt idx="3">
                  <c:v>766.3</c:v>
                </c:pt>
                <c:pt idx="4">
                  <c:v>752.19</c:v>
                </c:pt>
              </c:numCache>
            </c:numRef>
          </c:val>
          <c:extLst>
            <c:ext xmlns:c16="http://schemas.microsoft.com/office/drawing/2014/chart" uri="{C3380CC4-5D6E-409C-BE32-E72D297353CC}">
              <c16:uniqueId val="{00000000-1DA8-4D32-AD74-9E146D26892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364.71</c:v>
                </c:pt>
                <c:pt idx="2">
                  <c:v>373.69</c:v>
                </c:pt>
                <c:pt idx="3">
                  <c:v>370.12</c:v>
                </c:pt>
                <c:pt idx="4">
                  <c:v>371.65</c:v>
                </c:pt>
              </c:numCache>
            </c:numRef>
          </c:val>
          <c:smooth val="0"/>
          <c:extLst>
            <c:ext xmlns:c16="http://schemas.microsoft.com/office/drawing/2014/chart" uri="{C3380CC4-5D6E-409C-BE32-E72D297353CC}">
              <c16:uniqueId val="{00000001-1DA8-4D32-AD74-9E146D26892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98.23</c:v>
                </c:pt>
                <c:pt idx="1">
                  <c:v>94.12</c:v>
                </c:pt>
                <c:pt idx="2">
                  <c:v>96.16</c:v>
                </c:pt>
                <c:pt idx="3">
                  <c:v>109.86</c:v>
                </c:pt>
                <c:pt idx="4">
                  <c:v>101.58</c:v>
                </c:pt>
              </c:numCache>
            </c:numRef>
          </c:val>
          <c:extLst>
            <c:ext xmlns:c16="http://schemas.microsoft.com/office/drawing/2014/chart" uri="{C3380CC4-5D6E-409C-BE32-E72D297353CC}">
              <c16:uniqueId val="{00000000-9425-4EEF-BE4A-AFB9D7124D7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100.65</c:v>
                </c:pt>
                <c:pt idx="2">
                  <c:v>99.87</c:v>
                </c:pt>
                <c:pt idx="3">
                  <c:v>100.42</c:v>
                </c:pt>
                <c:pt idx="4">
                  <c:v>98.77</c:v>
                </c:pt>
              </c:numCache>
            </c:numRef>
          </c:val>
          <c:smooth val="0"/>
          <c:extLst>
            <c:ext xmlns:c16="http://schemas.microsoft.com/office/drawing/2014/chart" uri="{C3380CC4-5D6E-409C-BE32-E72D297353CC}">
              <c16:uniqueId val="{00000001-9425-4EEF-BE4A-AFB9D7124D7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260.14</c:v>
                </c:pt>
                <c:pt idx="1">
                  <c:v>271.70999999999998</c:v>
                </c:pt>
                <c:pt idx="2">
                  <c:v>266.20999999999998</c:v>
                </c:pt>
                <c:pt idx="3">
                  <c:v>233.71</c:v>
                </c:pt>
                <c:pt idx="4">
                  <c:v>253.96</c:v>
                </c:pt>
              </c:numCache>
            </c:numRef>
          </c:val>
          <c:extLst>
            <c:ext xmlns:c16="http://schemas.microsoft.com/office/drawing/2014/chart" uri="{C3380CC4-5D6E-409C-BE32-E72D297353CC}">
              <c16:uniqueId val="{00000000-80A1-4AC1-A978-CEB7CE842E7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170.19</c:v>
                </c:pt>
                <c:pt idx="2">
                  <c:v>171.81</c:v>
                </c:pt>
                <c:pt idx="3">
                  <c:v>171.67</c:v>
                </c:pt>
                <c:pt idx="4">
                  <c:v>173.67</c:v>
                </c:pt>
              </c:numCache>
            </c:numRef>
          </c:val>
          <c:smooth val="0"/>
          <c:extLst>
            <c:ext xmlns:c16="http://schemas.microsoft.com/office/drawing/2014/chart" uri="{C3380CC4-5D6E-409C-BE32-E72D297353CC}">
              <c16:uniqueId val="{00000001-80A1-4AC1-A978-CEB7CE842E7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4" zoomScaleNormal="84"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長崎県　平戸市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A5</v>
      </c>
      <c r="X8" s="86"/>
      <c r="Y8" s="86"/>
      <c r="Z8" s="86"/>
      <c r="AA8" s="86"/>
      <c r="AB8" s="86"/>
      <c r="AC8" s="86"/>
      <c r="AD8" s="86" t="str">
        <f>データ!$M$6</f>
        <v>非設置</v>
      </c>
      <c r="AE8" s="86"/>
      <c r="AF8" s="86"/>
      <c r="AG8" s="86"/>
      <c r="AH8" s="86"/>
      <c r="AI8" s="86"/>
      <c r="AJ8" s="86"/>
      <c r="AK8" s="4"/>
      <c r="AL8" s="74">
        <f>データ!$R$6</f>
        <v>30901</v>
      </c>
      <c r="AM8" s="74"/>
      <c r="AN8" s="74"/>
      <c r="AO8" s="74"/>
      <c r="AP8" s="74"/>
      <c r="AQ8" s="74"/>
      <c r="AR8" s="74"/>
      <c r="AS8" s="74"/>
      <c r="AT8" s="70">
        <f>データ!$S$6</f>
        <v>235.1</v>
      </c>
      <c r="AU8" s="71"/>
      <c r="AV8" s="71"/>
      <c r="AW8" s="71"/>
      <c r="AX8" s="71"/>
      <c r="AY8" s="71"/>
      <c r="AZ8" s="71"/>
      <c r="BA8" s="71"/>
      <c r="BB8" s="73">
        <f>データ!$T$6</f>
        <v>131.44</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64.77</v>
      </c>
      <c r="J10" s="71"/>
      <c r="K10" s="71"/>
      <c r="L10" s="71"/>
      <c r="M10" s="71"/>
      <c r="N10" s="71"/>
      <c r="O10" s="72"/>
      <c r="P10" s="73">
        <f>データ!$P$6</f>
        <v>98.29</v>
      </c>
      <c r="Q10" s="73"/>
      <c r="R10" s="73"/>
      <c r="S10" s="73"/>
      <c r="T10" s="73"/>
      <c r="U10" s="73"/>
      <c r="V10" s="73"/>
      <c r="W10" s="74">
        <f>データ!$Q$6</f>
        <v>4820</v>
      </c>
      <c r="X10" s="74"/>
      <c r="Y10" s="74"/>
      <c r="Z10" s="74"/>
      <c r="AA10" s="74"/>
      <c r="AB10" s="74"/>
      <c r="AC10" s="74"/>
      <c r="AD10" s="2"/>
      <c r="AE10" s="2"/>
      <c r="AF10" s="2"/>
      <c r="AG10" s="2"/>
      <c r="AH10" s="4"/>
      <c r="AI10" s="4"/>
      <c r="AJ10" s="4"/>
      <c r="AK10" s="4"/>
      <c r="AL10" s="74">
        <f>データ!$U$6</f>
        <v>30094</v>
      </c>
      <c r="AM10" s="74"/>
      <c r="AN10" s="74"/>
      <c r="AO10" s="74"/>
      <c r="AP10" s="74"/>
      <c r="AQ10" s="74"/>
      <c r="AR10" s="74"/>
      <c r="AS10" s="74"/>
      <c r="AT10" s="70">
        <f>データ!$V$6</f>
        <v>102.49</v>
      </c>
      <c r="AU10" s="71"/>
      <c r="AV10" s="71"/>
      <c r="AW10" s="71"/>
      <c r="AX10" s="71"/>
      <c r="AY10" s="71"/>
      <c r="AZ10" s="71"/>
      <c r="BA10" s="71"/>
      <c r="BB10" s="73">
        <f>データ!$W$6</f>
        <v>293.63</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111</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110</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7gCO913D4Kt3zZCA1OShpfz0mIxtTufuX6Q1cqDYYF7kNR4U5TmvtU++lVu3JyVkNacsW7HmMK6OzaoGzwT0iQ==" saltValue="2jI86Id1zBmrARnXZ0IBn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422070</v>
      </c>
      <c r="D6" s="34">
        <f t="shared" si="3"/>
        <v>46</v>
      </c>
      <c r="E6" s="34">
        <f t="shared" si="3"/>
        <v>1</v>
      </c>
      <c r="F6" s="34">
        <f t="shared" si="3"/>
        <v>0</v>
      </c>
      <c r="G6" s="34">
        <f t="shared" si="3"/>
        <v>1</v>
      </c>
      <c r="H6" s="34" t="str">
        <f t="shared" si="3"/>
        <v>長崎県　平戸市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64.77</v>
      </c>
      <c r="P6" s="35">
        <f t="shared" si="3"/>
        <v>98.29</v>
      </c>
      <c r="Q6" s="35">
        <f t="shared" si="3"/>
        <v>4820</v>
      </c>
      <c r="R6" s="35">
        <f t="shared" si="3"/>
        <v>30901</v>
      </c>
      <c r="S6" s="35">
        <f t="shared" si="3"/>
        <v>235.1</v>
      </c>
      <c r="T6" s="35">
        <f t="shared" si="3"/>
        <v>131.44</v>
      </c>
      <c r="U6" s="35">
        <f t="shared" si="3"/>
        <v>30094</v>
      </c>
      <c r="V6" s="35">
        <f t="shared" si="3"/>
        <v>102.49</v>
      </c>
      <c r="W6" s="35">
        <f t="shared" si="3"/>
        <v>293.63</v>
      </c>
      <c r="X6" s="36">
        <f>IF(X7="",NA(),X7)</f>
        <v>108.4</v>
      </c>
      <c r="Y6" s="36">
        <f t="shared" ref="Y6:AG6" si="4">IF(Y7="",NA(),Y7)</f>
        <v>103.68</v>
      </c>
      <c r="Z6" s="36">
        <f t="shared" si="4"/>
        <v>104.55</v>
      </c>
      <c r="AA6" s="36">
        <f t="shared" si="4"/>
        <v>114.69</v>
      </c>
      <c r="AB6" s="36">
        <f t="shared" si="4"/>
        <v>109.83</v>
      </c>
      <c r="AC6" s="36">
        <f t="shared" si="4"/>
        <v>109.64</v>
      </c>
      <c r="AD6" s="36">
        <f t="shared" si="4"/>
        <v>110.95</v>
      </c>
      <c r="AE6" s="36">
        <f t="shared" si="4"/>
        <v>110.68</v>
      </c>
      <c r="AF6" s="36">
        <f t="shared" si="4"/>
        <v>110.66</v>
      </c>
      <c r="AG6" s="36">
        <f t="shared" si="4"/>
        <v>109.01</v>
      </c>
      <c r="AH6" s="35" t="str">
        <f>IF(AH7="","",IF(AH7="-","【-】","【"&amp;SUBSTITUTE(TEXT(AH7,"#,##0.00"),"-","△")&amp;"】"))</f>
        <v>【112.01】</v>
      </c>
      <c r="AI6" s="35">
        <f>IF(AI7="",NA(),AI7)</f>
        <v>0</v>
      </c>
      <c r="AJ6" s="35">
        <f t="shared" ref="AJ6:AR6" si="5">IF(AJ7="",NA(),AJ7)</f>
        <v>0</v>
      </c>
      <c r="AK6" s="35">
        <f t="shared" si="5"/>
        <v>0</v>
      </c>
      <c r="AL6" s="35">
        <f t="shared" si="5"/>
        <v>0</v>
      </c>
      <c r="AM6" s="35">
        <f t="shared" si="5"/>
        <v>0</v>
      </c>
      <c r="AN6" s="36">
        <f t="shared" si="5"/>
        <v>3.62</v>
      </c>
      <c r="AO6" s="36">
        <f t="shared" si="5"/>
        <v>3.91</v>
      </c>
      <c r="AP6" s="36">
        <f t="shared" si="5"/>
        <v>3.56</v>
      </c>
      <c r="AQ6" s="36">
        <f t="shared" si="5"/>
        <v>2.74</v>
      </c>
      <c r="AR6" s="36">
        <f t="shared" si="5"/>
        <v>3.7</v>
      </c>
      <c r="AS6" s="35" t="str">
        <f>IF(AS7="","",IF(AS7="-","【-】","【"&amp;SUBSTITUTE(TEXT(AS7,"#,##0.00"),"-","△")&amp;"】"))</f>
        <v>【1.08】</v>
      </c>
      <c r="AT6" s="36">
        <f>IF(AT7="",NA(),AT7)</f>
        <v>258.63</v>
      </c>
      <c r="AU6" s="36">
        <f t="shared" ref="AU6:BC6" si="6">IF(AU7="",NA(),AU7)</f>
        <v>256.56</v>
      </c>
      <c r="AV6" s="36">
        <f t="shared" si="6"/>
        <v>316.26</v>
      </c>
      <c r="AW6" s="36">
        <f t="shared" si="6"/>
        <v>275.94</v>
      </c>
      <c r="AX6" s="36">
        <f t="shared" si="6"/>
        <v>301.08</v>
      </c>
      <c r="AY6" s="36">
        <f t="shared" si="6"/>
        <v>371.31</v>
      </c>
      <c r="AZ6" s="36">
        <f t="shared" si="6"/>
        <v>377.63</v>
      </c>
      <c r="BA6" s="36">
        <f t="shared" si="6"/>
        <v>357.34</v>
      </c>
      <c r="BB6" s="36">
        <f t="shared" si="6"/>
        <v>366.03</v>
      </c>
      <c r="BC6" s="36">
        <f t="shared" si="6"/>
        <v>365.18</v>
      </c>
      <c r="BD6" s="35" t="str">
        <f>IF(BD7="","",IF(BD7="-","【-】","【"&amp;SUBSTITUTE(TEXT(BD7,"#,##0.00"),"-","△")&amp;"】"))</f>
        <v>【264.97】</v>
      </c>
      <c r="BE6" s="36">
        <f>IF(BE7="",NA(),BE7)</f>
        <v>763.47</v>
      </c>
      <c r="BF6" s="36">
        <f t="shared" ref="BF6:BN6" si="7">IF(BF7="",NA(),BF7)</f>
        <v>775.21</v>
      </c>
      <c r="BG6" s="36">
        <f t="shared" si="7"/>
        <v>787.85</v>
      </c>
      <c r="BH6" s="36">
        <f t="shared" si="7"/>
        <v>766.3</v>
      </c>
      <c r="BI6" s="36">
        <f t="shared" si="7"/>
        <v>752.19</v>
      </c>
      <c r="BJ6" s="36">
        <f t="shared" si="7"/>
        <v>373.09</v>
      </c>
      <c r="BK6" s="36">
        <f t="shared" si="7"/>
        <v>364.71</v>
      </c>
      <c r="BL6" s="36">
        <f t="shared" si="7"/>
        <v>373.69</v>
      </c>
      <c r="BM6" s="36">
        <f t="shared" si="7"/>
        <v>370.12</v>
      </c>
      <c r="BN6" s="36">
        <f t="shared" si="7"/>
        <v>371.65</v>
      </c>
      <c r="BO6" s="35" t="str">
        <f>IF(BO7="","",IF(BO7="-","【-】","【"&amp;SUBSTITUTE(TEXT(BO7,"#,##0.00"),"-","△")&amp;"】"))</f>
        <v>【266.61】</v>
      </c>
      <c r="BP6" s="36">
        <f>IF(BP7="",NA(),BP7)</f>
        <v>98.23</v>
      </c>
      <c r="BQ6" s="36">
        <f t="shared" ref="BQ6:BY6" si="8">IF(BQ7="",NA(),BQ7)</f>
        <v>94.12</v>
      </c>
      <c r="BR6" s="36">
        <f t="shared" si="8"/>
        <v>96.16</v>
      </c>
      <c r="BS6" s="36">
        <f t="shared" si="8"/>
        <v>109.86</v>
      </c>
      <c r="BT6" s="36">
        <f t="shared" si="8"/>
        <v>101.58</v>
      </c>
      <c r="BU6" s="36">
        <f t="shared" si="8"/>
        <v>99.99</v>
      </c>
      <c r="BV6" s="36">
        <f t="shared" si="8"/>
        <v>100.65</v>
      </c>
      <c r="BW6" s="36">
        <f t="shared" si="8"/>
        <v>99.87</v>
      </c>
      <c r="BX6" s="36">
        <f t="shared" si="8"/>
        <v>100.42</v>
      </c>
      <c r="BY6" s="36">
        <f t="shared" si="8"/>
        <v>98.77</v>
      </c>
      <c r="BZ6" s="35" t="str">
        <f>IF(BZ7="","",IF(BZ7="-","【-】","【"&amp;SUBSTITUTE(TEXT(BZ7,"#,##0.00"),"-","△")&amp;"】"))</f>
        <v>【103.24】</v>
      </c>
      <c r="CA6" s="36">
        <f>IF(CA7="",NA(),CA7)</f>
        <v>260.14</v>
      </c>
      <c r="CB6" s="36">
        <f t="shared" ref="CB6:CJ6" si="9">IF(CB7="",NA(),CB7)</f>
        <v>271.70999999999998</v>
      </c>
      <c r="CC6" s="36">
        <f t="shared" si="9"/>
        <v>266.20999999999998</v>
      </c>
      <c r="CD6" s="36">
        <f t="shared" si="9"/>
        <v>233.71</v>
      </c>
      <c r="CE6" s="36">
        <f t="shared" si="9"/>
        <v>253.96</v>
      </c>
      <c r="CF6" s="36">
        <f t="shared" si="9"/>
        <v>171.15</v>
      </c>
      <c r="CG6" s="36">
        <f t="shared" si="9"/>
        <v>170.19</v>
      </c>
      <c r="CH6" s="36">
        <f t="shared" si="9"/>
        <v>171.81</v>
      </c>
      <c r="CI6" s="36">
        <f t="shared" si="9"/>
        <v>171.67</v>
      </c>
      <c r="CJ6" s="36">
        <f t="shared" si="9"/>
        <v>173.67</v>
      </c>
      <c r="CK6" s="35" t="str">
        <f>IF(CK7="","",IF(CK7="-","【-】","【"&amp;SUBSTITUTE(TEXT(CK7,"#,##0.00"),"-","△")&amp;"】"))</f>
        <v>【168.38】</v>
      </c>
      <c r="CL6" s="36">
        <f>IF(CL7="",NA(),CL7)</f>
        <v>54.9</v>
      </c>
      <c r="CM6" s="36">
        <f t="shared" ref="CM6:CU6" si="10">IF(CM7="",NA(),CM7)</f>
        <v>55.22</v>
      </c>
      <c r="CN6" s="36">
        <f t="shared" si="10"/>
        <v>55.03</v>
      </c>
      <c r="CO6" s="36">
        <f t="shared" si="10"/>
        <v>56.03</v>
      </c>
      <c r="CP6" s="36">
        <f t="shared" si="10"/>
        <v>61.64</v>
      </c>
      <c r="CQ6" s="36">
        <f t="shared" si="10"/>
        <v>58.53</v>
      </c>
      <c r="CR6" s="36">
        <f t="shared" si="10"/>
        <v>59.01</v>
      </c>
      <c r="CS6" s="36">
        <f t="shared" si="10"/>
        <v>60.03</v>
      </c>
      <c r="CT6" s="36">
        <f t="shared" si="10"/>
        <v>59.74</v>
      </c>
      <c r="CU6" s="36">
        <f t="shared" si="10"/>
        <v>59.67</v>
      </c>
      <c r="CV6" s="35" t="str">
        <f>IF(CV7="","",IF(CV7="-","【-】","【"&amp;SUBSTITUTE(TEXT(CV7,"#,##0.00"),"-","△")&amp;"】"))</f>
        <v>【60.00】</v>
      </c>
      <c r="CW6" s="36">
        <f>IF(CW7="",NA(),CW7)</f>
        <v>80.83</v>
      </c>
      <c r="CX6" s="36">
        <f t="shared" ref="CX6:DF6" si="11">IF(CX7="",NA(),CX7)</f>
        <v>79.36</v>
      </c>
      <c r="CY6" s="36">
        <f t="shared" si="11"/>
        <v>79.84</v>
      </c>
      <c r="CZ6" s="36">
        <f t="shared" si="11"/>
        <v>79.64</v>
      </c>
      <c r="DA6" s="36">
        <f t="shared" si="11"/>
        <v>80.22</v>
      </c>
      <c r="DB6" s="36">
        <f t="shared" si="11"/>
        <v>85.26</v>
      </c>
      <c r="DC6" s="36">
        <f t="shared" si="11"/>
        <v>85.37</v>
      </c>
      <c r="DD6" s="36">
        <f t="shared" si="11"/>
        <v>84.81</v>
      </c>
      <c r="DE6" s="36">
        <f t="shared" si="11"/>
        <v>84.8</v>
      </c>
      <c r="DF6" s="36">
        <f t="shared" si="11"/>
        <v>84.6</v>
      </c>
      <c r="DG6" s="35" t="str">
        <f>IF(DG7="","",IF(DG7="-","【-】","【"&amp;SUBSTITUTE(TEXT(DG7,"#,##0.00"),"-","△")&amp;"】"))</f>
        <v>【89.80】</v>
      </c>
      <c r="DH6" s="36">
        <f>IF(DH7="",NA(),DH7)</f>
        <v>44.72</v>
      </c>
      <c r="DI6" s="36">
        <f t="shared" ref="DI6:DQ6" si="12">IF(DI7="",NA(),DI7)</f>
        <v>45.09</v>
      </c>
      <c r="DJ6" s="36">
        <f t="shared" si="12"/>
        <v>46.72</v>
      </c>
      <c r="DK6" s="36">
        <f t="shared" si="12"/>
        <v>46.76</v>
      </c>
      <c r="DL6" s="36">
        <f t="shared" si="12"/>
        <v>46.11</v>
      </c>
      <c r="DM6" s="36">
        <f t="shared" si="12"/>
        <v>45.75</v>
      </c>
      <c r="DN6" s="36">
        <f t="shared" si="12"/>
        <v>46.9</v>
      </c>
      <c r="DO6" s="36">
        <f t="shared" si="12"/>
        <v>47.28</v>
      </c>
      <c r="DP6" s="36">
        <f t="shared" si="12"/>
        <v>47.66</v>
      </c>
      <c r="DQ6" s="36">
        <f t="shared" si="12"/>
        <v>48.17</v>
      </c>
      <c r="DR6" s="35" t="str">
        <f>IF(DR7="","",IF(DR7="-","【-】","【"&amp;SUBSTITUTE(TEXT(DR7,"#,##0.00"),"-","△")&amp;"】"))</f>
        <v>【49.59】</v>
      </c>
      <c r="DS6" s="36">
        <f>IF(DS7="",NA(),DS7)</f>
        <v>2.0499999999999998</v>
      </c>
      <c r="DT6" s="36">
        <f t="shared" ref="DT6:EB6" si="13">IF(DT7="",NA(),DT7)</f>
        <v>6.56</v>
      </c>
      <c r="DU6" s="36">
        <f t="shared" si="13"/>
        <v>13.18</v>
      </c>
      <c r="DV6" s="36">
        <f t="shared" si="13"/>
        <v>15.14</v>
      </c>
      <c r="DW6" s="36">
        <f t="shared" si="13"/>
        <v>16.53</v>
      </c>
      <c r="DX6" s="36">
        <f t="shared" si="13"/>
        <v>10.54</v>
      </c>
      <c r="DY6" s="36">
        <f t="shared" si="13"/>
        <v>12.03</v>
      </c>
      <c r="DZ6" s="36">
        <f t="shared" si="13"/>
        <v>12.19</v>
      </c>
      <c r="EA6" s="36">
        <f t="shared" si="13"/>
        <v>15.1</v>
      </c>
      <c r="EB6" s="36">
        <f t="shared" si="13"/>
        <v>17.12</v>
      </c>
      <c r="EC6" s="35" t="str">
        <f>IF(EC7="","",IF(EC7="-","【-】","【"&amp;SUBSTITUTE(TEXT(EC7,"#,##0.00"),"-","△")&amp;"】"))</f>
        <v>【19.44】</v>
      </c>
      <c r="ED6" s="36">
        <f>IF(ED7="",NA(),ED7)</f>
        <v>0.18</v>
      </c>
      <c r="EE6" s="36">
        <f t="shared" ref="EE6:EM6" si="14">IF(EE7="",NA(),EE7)</f>
        <v>1.19</v>
      </c>
      <c r="EF6" s="36">
        <f t="shared" si="14"/>
        <v>0.21</v>
      </c>
      <c r="EG6" s="36">
        <f t="shared" si="14"/>
        <v>0.31</v>
      </c>
      <c r="EH6" s="36">
        <f t="shared" si="14"/>
        <v>0.36</v>
      </c>
      <c r="EI6" s="36">
        <f t="shared" si="14"/>
        <v>0.56000000000000005</v>
      </c>
      <c r="EJ6" s="36">
        <f t="shared" si="14"/>
        <v>0.61</v>
      </c>
      <c r="EK6" s="36">
        <f t="shared" si="14"/>
        <v>0.51</v>
      </c>
      <c r="EL6" s="36">
        <f t="shared" si="14"/>
        <v>0.57999999999999996</v>
      </c>
      <c r="EM6" s="36">
        <f t="shared" si="14"/>
        <v>0.54</v>
      </c>
      <c r="EN6" s="35" t="str">
        <f>IF(EN7="","",IF(EN7="-","【-】","【"&amp;SUBSTITUTE(TEXT(EN7,"#,##0.00"),"-","△")&amp;"】"))</f>
        <v>【0.68】</v>
      </c>
    </row>
    <row r="7" spans="1:144" s="37" customFormat="1" x14ac:dyDescent="0.15">
      <c r="A7" s="29"/>
      <c r="B7" s="38">
        <v>2019</v>
      </c>
      <c r="C7" s="38">
        <v>422070</v>
      </c>
      <c r="D7" s="38">
        <v>46</v>
      </c>
      <c r="E7" s="38">
        <v>1</v>
      </c>
      <c r="F7" s="38">
        <v>0</v>
      </c>
      <c r="G7" s="38">
        <v>1</v>
      </c>
      <c r="H7" s="38" t="s">
        <v>93</v>
      </c>
      <c r="I7" s="38" t="s">
        <v>94</v>
      </c>
      <c r="J7" s="38" t="s">
        <v>95</v>
      </c>
      <c r="K7" s="38" t="s">
        <v>96</v>
      </c>
      <c r="L7" s="38" t="s">
        <v>97</v>
      </c>
      <c r="M7" s="38" t="s">
        <v>98</v>
      </c>
      <c r="N7" s="39" t="s">
        <v>99</v>
      </c>
      <c r="O7" s="39">
        <v>64.77</v>
      </c>
      <c r="P7" s="39">
        <v>98.29</v>
      </c>
      <c r="Q7" s="39">
        <v>4820</v>
      </c>
      <c r="R7" s="39">
        <v>30901</v>
      </c>
      <c r="S7" s="39">
        <v>235.1</v>
      </c>
      <c r="T7" s="39">
        <v>131.44</v>
      </c>
      <c r="U7" s="39">
        <v>30094</v>
      </c>
      <c r="V7" s="39">
        <v>102.49</v>
      </c>
      <c r="W7" s="39">
        <v>293.63</v>
      </c>
      <c r="X7" s="39">
        <v>108.4</v>
      </c>
      <c r="Y7" s="39">
        <v>103.68</v>
      </c>
      <c r="Z7" s="39">
        <v>104.55</v>
      </c>
      <c r="AA7" s="39">
        <v>114.69</v>
      </c>
      <c r="AB7" s="39">
        <v>109.83</v>
      </c>
      <c r="AC7" s="39">
        <v>109.64</v>
      </c>
      <c r="AD7" s="39">
        <v>110.95</v>
      </c>
      <c r="AE7" s="39">
        <v>110.68</v>
      </c>
      <c r="AF7" s="39">
        <v>110.66</v>
      </c>
      <c r="AG7" s="39">
        <v>109.01</v>
      </c>
      <c r="AH7" s="39">
        <v>112.01</v>
      </c>
      <c r="AI7" s="39">
        <v>0</v>
      </c>
      <c r="AJ7" s="39">
        <v>0</v>
      </c>
      <c r="AK7" s="39">
        <v>0</v>
      </c>
      <c r="AL7" s="39">
        <v>0</v>
      </c>
      <c r="AM7" s="39">
        <v>0</v>
      </c>
      <c r="AN7" s="39">
        <v>3.62</v>
      </c>
      <c r="AO7" s="39">
        <v>3.91</v>
      </c>
      <c r="AP7" s="39">
        <v>3.56</v>
      </c>
      <c r="AQ7" s="39">
        <v>2.74</v>
      </c>
      <c r="AR7" s="39">
        <v>3.7</v>
      </c>
      <c r="AS7" s="39">
        <v>1.08</v>
      </c>
      <c r="AT7" s="39">
        <v>258.63</v>
      </c>
      <c r="AU7" s="39">
        <v>256.56</v>
      </c>
      <c r="AV7" s="39">
        <v>316.26</v>
      </c>
      <c r="AW7" s="39">
        <v>275.94</v>
      </c>
      <c r="AX7" s="39">
        <v>301.08</v>
      </c>
      <c r="AY7" s="39">
        <v>371.31</v>
      </c>
      <c r="AZ7" s="39">
        <v>377.63</v>
      </c>
      <c r="BA7" s="39">
        <v>357.34</v>
      </c>
      <c r="BB7" s="39">
        <v>366.03</v>
      </c>
      <c r="BC7" s="39">
        <v>365.18</v>
      </c>
      <c r="BD7" s="39">
        <v>264.97000000000003</v>
      </c>
      <c r="BE7" s="39">
        <v>763.47</v>
      </c>
      <c r="BF7" s="39">
        <v>775.21</v>
      </c>
      <c r="BG7" s="39">
        <v>787.85</v>
      </c>
      <c r="BH7" s="39">
        <v>766.3</v>
      </c>
      <c r="BI7" s="39">
        <v>752.19</v>
      </c>
      <c r="BJ7" s="39">
        <v>373.09</v>
      </c>
      <c r="BK7" s="39">
        <v>364.71</v>
      </c>
      <c r="BL7" s="39">
        <v>373.69</v>
      </c>
      <c r="BM7" s="39">
        <v>370.12</v>
      </c>
      <c r="BN7" s="39">
        <v>371.65</v>
      </c>
      <c r="BO7" s="39">
        <v>266.61</v>
      </c>
      <c r="BP7" s="39">
        <v>98.23</v>
      </c>
      <c r="BQ7" s="39">
        <v>94.12</v>
      </c>
      <c r="BR7" s="39">
        <v>96.16</v>
      </c>
      <c r="BS7" s="39">
        <v>109.86</v>
      </c>
      <c r="BT7" s="39">
        <v>101.58</v>
      </c>
      <c r="BU7" s="39">
        <v>99.99</v>
      </c>
      <c r="BV7" s="39">
        <v>100.65</v>
      </c>
      <c r="BW7" s="39">
        <v>99.87</v>
      </c>
      <c r="BX7" s="39">
        <v>100.42</v>
      </c>
      <c r="BY7" s="39">
        <v>98.77</v>
      </c>
      <c r="BZ7" s="39">
        <v>103.24</v>
      </c>
      <c r="CA7" s="39">
        <v>260.14</v>
      </c>
      <c r="CB7" s="39">
        <v>271.70999999999998</v>
      </c>
      <c r="CC7" s="39">
        <v>266.20999999999998</v>
      </c>
      <c r="CD7" s="39">
        <v>233.71</v>
      </c>
      <c r="CE7" s="39">
        <v>253.96</v>
      </c>
      <c r="CF7" s="39">
        <v>171.15</v>
      </c>
      <c r="CG7" s="39">
        <v>170.19</v>
      </c>
      <c r="CH7" s="39">
        <v>171.81</v>
      </c>
      <c r="CI7" s="39">
        <v>171.67</v>
      </c>
      <c r="CJ7" s="39">
        <v>173.67</v>
      </c>
      <c r="CK7" s="39">
        <v>168.38</v>
      </c>
      <c r="CL7" s="39">
        <v>54.9</v>
      </c>
      <c r="CM7" s="39">
        <v>55.22</v>
      </c>
      <c r="CN7" s="39">
        <v>55.03</v>
      </c>
      <c r="CO7" s="39">
        <v>56.03</v>
      </c>
      <c r="CP7" s="39">
        <v>61.64</v>
      </c>
      <c r="CQ7" s="39">
        <v>58.53</v>
      </c>
      <c r="CR7" s="39">
        <v>59.01</v>
      </c>
      <c r="CS7" s="39">
        <v>60.03</v>
      </c>
      <c r="CT7" s="39">
        <v>59.74</v>
      </c>
      <c r="CU7" s="39">
        <v>59.67</v>
      </c>
      <c r="CV7" s="39">
        <v>60</v>
      </c>
      <c r="CW7" s="39">
        <v>80.83</v>
      </c>
      <c r="CX7" s="39">
        <v>79.36</v>
      </c>
      <c r="CY7" s="39">
        <v>79.84</v>
      </c>
      <c r="CZ7" s="39">
        <v>79.64</v>
      </c>
      <c r="DA7" s="39">
        <v>80.22</v>
      </c>
      <c r="DB7" s="39">
        <v>85.26</v>
      </c>
      <c r="DC7" s="39">
        <v>85.37</v>
      </c>
      <c r="DD7" s="39">
        <v>84.81</v>
      </c>
      <c r="DE7" s="39">
        <v>84.8</v>
      </c>
      <c r="DF7" s="39">
        <v>84.6</v>
      </c>
      <c r="DG7" s="39">
        <v>89.8</v>
      </c>
      <c r="DH7" s="39">
        <v>44.72</v>
      </c>
      <c r="DI7" s="39">
        <v>45.09</v>
      </c>
      <c r="DJ7" s="39">
        <v>46.72</v>
      </c>
      <c r="DK7" s="39">
        <v>46.76</v>
      </c>
      <c r="DL7" s="39">
        <v>46.11</v>
      </c>
      <c r="DM7" s="39">
        <v>45.75</v>
      </c>
      <c r="DN7" s="39">
        <v>46.9</v>
      </c>
      <c r="DO7" s="39">
        <v>47.28</v>
      </c>
      <c r="DP7" s="39">
        <v>47.66</v>
      </c>
      <c r="DQ7" s="39">
        <v>48.17</v>
      </c>
      <c r="DR7" s="39">
        <v>49.59</v>
      </c>
      <c r="DS7" s="39">
        <v>2.0499999999999998</v>
      </c>
      <c r="DT7" s="39">
        <v>6.56</v>
      </c>
      <c r="DU7" s="39">
        <v>13.18</v>
      </c>
      <c r="DV7" s="39">
        <v>15.14</v>
      </c>
      <c r="DW7" s="39">
        <v>16.53</v>
      </c>
      <c r="DX7" s="39">
        <v>10.54</v>
      </c>
      <c r="DY7" s="39">
        <v>12.03</v>
      </c>
      <c r="DZ7" s="39">
        <v>12.19</v>
      </c>
      <c r="EA7" s="39">
        <v>15.1</v>
      </c>
      <c r="EB7" s="39">
        <v>17.12</v>
      </c>
      <c r="EC7" s="39">
        <v>19.440000000000001</v>
      </c>
      <c r="ED7" s="39">
        <v>0.18</v>
      </c>
      <c r="EE7" s="39">
        <v>1.19</v>
      </c>
      <c r="EF7" s="39">
        <v>0.21</v>
      </c>
      <c r="EG7" s="39">
        <v>0.31</v>
      </c>
      <c r="EH7" s="39">
        <v>0.36</v>
      </c>
      <c r="EI7" s="39">
        <v>0.56000000000000005</v>
      </c>
      <c r="EJ7" s="39">
        <v>0.61</v>
      </c>
      <c r="EK7" s="39">
        <v>0.51</v>
      </c>
      <c r="EL7" s="39">
        <v>0.57999999999999996</v>
      </c>
      <c r="EM7" s="39">
        <v>0.54</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2026-01-22T00:37:30Z</dcterms:modified>
</cp:coreProperties>
</file>