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000668\Desktop\一時保存\0114\R5\"/>
    </mc:Choice>
  </mc:AlternateContent>
  <xr:revisionPtr revIDLastSave="0" documentId="13_ncr:1_{C2F86301-DC60-428F-87ED-83F5160CCCD8}" xr6:coauthVersionLast="47" xr6:coauthVersionMax="47" xr10:uidLastSave="{00000000-0000-0000-0000-000000000000}"/>
  <workbookProtection workbookAlgorithmName="SHA-512" workbookHashValue="yQdYDUY9XN226RuAEP6TQwssPAVyAumFpg9wFU+mVdJZA+dheONOhrDyTG6TAKultjM6Vyce7jdYfmDNYzwBPg==" workbookSaltValue="fecJa8j0xPPk5gHxC3No7g==" workbookSpinCount="100000" lockStructure="1"/>
  <bookViews>
    <workbookView xWindow="-28920" yWindow="-8370" windowWidth="29040" windowHeight="157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S6" i="5"/>
  <c r="R6" i="5"/>
  <c r="Q6" i="5"/>
  <c r="W10" i="4" s="1"/>
  <c r="P6" i="5"/>
  <c r="P10" i="4" s="1"/>
  <c r="O6" i="5"/>
  <c r="I10" i="4" s="1"/>
  <c r="N6" i="5"/>
  <c r="M6" i="5"/>
  <c r="L6" i="5"/>
  <c r="K6" i="5"/>
  <c r="J6" i="5"/>
  <c r="I8" i="4" s="1"/>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L85" i="4"/>
  <c r="I85" i="4"/>
  <c r="H85" i="4"/>
  <c r="F85" i="4"/>
  <c r="BB10" i="4"/>
  <c r="AT10" i="4"/>
  <c r="AL10" i="4"/>
  <c r="B10" i="4"/>
  <c r="BB8" i="4"/>
  <c r="AT8" i="4"/>
  <c r="AL8" i="4"/>
  <c r="AD8" i="4"/>
  <c r="W8" i="4"/>
  <c r="P8" i="4"/>
  <c r="B8" i="4"/>
  <c r="B6" i="4"/>
</calcChain>
</file>

<file path=xl/sharedStrings.xml><?xml version="1.0" encoding="utf-8"?>
<sst xmlns="http://schemas.openxmlformats.org/spreadsheetml/2006/main" count="228" uniqueCount="113">
  <si>
    <t>経営比較分析表（令和5年度決算）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</si>
  <si>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</si>
  <si>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</si>
  <si>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</si>
  <si>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</si>
  <si>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</si>
  <si>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</si>
  <si>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</si>
  <si>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</si>
  <si>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</si>
  <si>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</si>
  <si>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</si>
  <si>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</si>
  <si>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</si>
  <si>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</si>
  <si>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</si>
  <si>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</si>
  <si>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</si>
  <si>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</si>
  <si>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</si>
  <si>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</si>
  <si>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</si>
  <si>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</si>
  <si>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</si>
  <si>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</si>
  <si>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</si>
  <si>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</si>
  <si>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</si>
  <si>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</si>
  <si>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</si>
  <si>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</si>
  <si>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</si>
  <si>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</si>
  <si>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</si>
  <si>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</si>
  <si>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</si>
  <si>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</si>
  <si>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</si>
  <si>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</si>
  <si>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</si>
  <si>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</si>
  <si>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</si>
  <si>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</si>
  <si>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</si>
  <si>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</si>
  <si>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</si>
  <si>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</si>
  <si>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</si>
  <si>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</si>
  <si>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</si>
  <si>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</si>
  <si>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</si>
  <si>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</si>
  <si>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</si>
  <si>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</si>
  <si>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</si>
  <si>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</si>
  <si>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</si>
  <si>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</si>
  <si>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</si>
  <si>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</si>
  <si>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</si>
  <si>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</si>
  <si>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</si>
  <si>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</si>
  <si>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</si>
  <si>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</si>
  <si>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</si>
  <si>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</si>
  <si>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</si>
  <si>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</si>
  <si>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</si>
  <si>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</si>
  <si>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</si>
  <si>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</si>
  <si>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</si>
  <si>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</si>
  <si>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</si>
  <si>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</si>
  <si>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</si>
  <si>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</si>
  <si>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</si>
  <si>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</si>
  <si>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</si>
  <si>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</si>
  <si>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</si>
  <si>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</si>
  <si>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</si>
  <si>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</si>
  <si>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</si>
  <si>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</si>
  <si>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</si>
  <si>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</si>
  <si>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平戸市</t>
  </si>
  <si>
    <t>法適用</t>
  </si>
  <si>
    <t>水道事業</t>
  </si>
  <si>
    <t>末端給水事業</t>
  </si>
  <si>
    <t>A6</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</si>
  <si>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</si>
  <si>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</si>
  <si>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</si>
  <si>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</si>
  <si>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</si>
  <si>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</si>
  <si>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</si>
  <si>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</si>
  <si>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</si>
  <si>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</si>
  <si>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</si>
  <si>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</si>
  <si>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離島を有する本市は、起伏が激しい地形と小規模集落が広範囲にわたり点在し、また、水源が地下水、河川表流水など多種であることなどから、採算性・効率性に乏しい。　　　　　　　　　　　　　　　　　　　　　　　　　　　　　　　　　　　　　　　　　　　　　　　　　　　　　　　　　　　　　　　　　　　　　　　　　　　　　　　　　　　　　　　　　　　　　　　　　　　　　　　　　　　　　　　　　　　　　■経常収支比率
　資材や電力費の高騰等で費用が嵩んだものの、類団平均を上回っており、健全経営を続けている。今後も健全経営を維持するため、更なる経費削減に取り組む。
■累積欠損金比率
　現在0％であり今後も経営の健全性に努める。　　　　　　　　　　　　　　　　　　　　　　　　　　　　　　　　　　　　　　　　　　　　　　　　　　　　　　　　　　　　　　　　　　　　　　　　　■流動比率
　100％を超える数値で推移しており問題ない。
■企業債残高対給水収益比率
　本市特有の地理的条件に伴う整備費により類団平均を大幅に超える水準となっているが、年々減少傾向にある。今後も発行額の抑制に努めるなど企業債残高の縮減を図る。
■料金回収率
　100％を超えており、類団平均を上回っている。今後も健全経営を維持するため、更なる経費削減に取り組んでいく。
■給水原価
　類団平均と比較すると依然として高水準で推移している。起伏が激しい地形と小規模集落が広範囲にわたり点在しているため、配水池等の施設が多く、動力費をはじめ維持管理費が多額となっているためである。
■施設利用率
　人口減少等による配水量の減少を受け、施設のダウンサイジングを図り改善に努めていたが、新型コロナの流行により低下した。R4からは配水量も増加し、大幅に改善したが、今後も施設の適正化等を図り改善に努める。
■有収率
　類団平均を下回る水準となっており、有収率の向上が急務となっている。漏水調査や管路の布設替えを積極的に行うなど、有収率の向上を図っていく必要がある。</t>
    <phoneticPr fontId="4"/>
  </si>
  <si>
    <t>　耐用年数を迎えている施設も多く、漏水が多い地区や維持管理上、支障をきたしている施設を中心に更新を行っているが、抜本的な解決には至っていないのが現状である。
■有形固定資産減価償却率
　類団平均より低い水準ではあるものの、法定耐用年数を迎えた施設が多くなっている。施設の更新計画を策定するなどし、計画的な更新及び修理等による長寿命化を図る。
■管路経年化率、管路更新率
　管路経年化率については、類団平均を大幅に上回っており深刻な状況である。また、管路更新率は類団平均を超えてはいるものの、十分とまでは言えず、今まで以上に計画的に更新を行っていく必要がある。</t>
    <phoneticPr fontId="4"/>
  </si>
  <si>
    <t>　人口減少や節水機器の普及等による給水収益の減少と、水道施設の維持・更新（老朽化対策）を含む維持管理費の増大が課題となっている。
　今後も令和２年度に改定した経営戦略に沿って、中長期的な視点に立った施設の整備・更新を図り、安全で安心な水道水の安定的な供給の維持に努める。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</si>
</sst>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2">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13" fillId="0" borderId="9" xfId="0" applyFont="1" applyBorder="1" applyAlignment="1" applyProtection="1">
      <alignment horizontal="left" vertical="top" wrapText="1"/>
      <protection locked="0"/>
    </xf>
    <xf numFmtId="0" fontId="13" fillId="0" borderId="0" xfId="0" applyFont="1" applyAlignment="1" applyProtection="1">
      <alignment horizontal="left" vertical="top" wrapText="1"/>
      <protection locked="0"/>
    </xf>
    <xf numFmtId="0" fontId="13" fillId="0" borderId="10"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データ!$ED$6:$EH$6</c:f>
              <c:numCache>
                <c:formatCode>#,##0.00;"△"#,##0.00;"-"</c:formatCode>
                <c:ptCount val="5"/>
                <c:pt idx="0">
                  <c:v>0.36</c:v>
                </c:pt>
                <c:pt idx="1">
                  <c:v>0.77</c:v>
                </c:pt>
                <c:pt idx="2">
                  <c:v>0.5</c:v>
                </c:pt>
                <c:pt idx="3">
                  <c:v>0.61</c:v>
                </c:pt>
                <c:pt idx="4">
                  <c:v>0.42</c:v>
                </c:pt>
              </c:numCache>
            </c:numRef>
          </c:val>
          <c:extLst>
            <c:ext xmlns:c16="http://schemas.microsoft.com/office/drawing/2014/chart" uri="{C3380CC4-5D6E-409C-BE32-E72D297353CC}">
              <c16:uniqueId val="{00000000-6ABB-4433-A8E1-4EA3A25C1DA5}"/>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0.54</c:v>
                </c:pt>
                <c:pt idx="1">
                  <c:v>0.53</c:v>
                </c:pt>
                <c:pt idx="2">
                  <c:v>0.48</c:v>
                </c:pt>
                <c:pt idx="3">
                  <c:v>0.5</c:v>
                </c:pt>
                <c:pt idx="4">
                  <c:v>0.41</c:v>
                </c:pt>
              </c:numCache>
            </c:numRef>
          </c:val>
          <c:smooth val="0"/>
          <c:extLst>
            <c:ext xmlns:c16="http://schemas.microsoft.com/office/drawing/2014/chart" uri="{C3380CC4-5D6E-409C-BE32-E72D297353CC}">
              <c16:uniqueId val="{00000001-6ABB-4433-A8E1-4EA3A25C1DA5}"/>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データ!$CL$6:$CP$6</c:f>
              <c:numCache>
                <c:formatCode>#,##0.00;"△"#,##0.00;"-"</c:formatCode>
                <c:ptCount val="5"/>
                <c:pt idx="0">
                  <c:v>61.64</c:v>
                </c:pt>
                <c:pt idx="1">
                  <c:v>57.43</c:v>
                </c:pt>
                <c:pt idx="2">
                  <c:v>57.33</c:v>
                </c:pt>
                <c:pt idx="3">
                  <c:v>61.41</c:v>
                </c:pt>
                <c:pt idx="4">
                  <c:v>60.55</c:v>
                </c:pt>
              </c:numCache>
            </c:numRef>
          </c:val>
          <c:extLst>
            <c:ext xmlns:c16="http://schemas.microsoft.com/office/drawing/2014/chart" uri="{C3380CC4-5D6E-409C-BE32-E72D297353CC}">
              <c16:uniqueId val="{00000000-F77E-456D-BF22-035AA7D49348}"/>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59.67</c:v>
                </c:pt>
                <c:pt idx="1">
                  <c:v>55.89</c:v>
                </c:pt>
                <c:pt idx="2">
                  <c:v>55.72</c:v>
                </c:pt>
                <c:pt idx="3">
                  <c:v>55.31</c:v>
                </c:pt>
                <c:pt idx="4">
                  <c:v>55.14</c:v>
                </c:pt>
              </c:numCache>
            </c:numRef>
          </c:val>
          <c:smooth val="0"/>
          <c:extLst>
            <c:ext xmlns:c16="http://schemas.microsoft.com/office/drawing/2014/chart" uri="{C3380CC4-5D6E-409C-BE32-E72D297353CC}">
              <c16:uniqueId val="{00000001-F77E-456D-BF22-035AA7D49348}"/>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データ!$CW$6:$DA$6</c:f>
              <c:numCache>
                <c:formatCode>#,##0.00;"△"#,##0.00;"-"</c:formatCode>
                <c:ptCount val="5"/>
                <c:pt idx="0">
                  <c:v>80.22</c:v>
                </c:pt>
                <c:pt idx="1">
                  <c:v>80.239999999999995</c:v>
                </c:pt>
                <c:pt idx="2">
                  <c:v>79.8</c:v>
                </c:pt>
                <c:pt idx="3">
                  <c:v>78.45</c:v>
                </c:pt>
                <c:pt idx="4">
                  <c:v>78.180000000000007</c:v>
                </c:pt>
              </c:numCache>
            </c:numRef>
          </c:val>
          <c:extLst>
            <c:ext xmlns:c16="http://schemas.microsoft.com/office/drawing/2014/chart" uri="{C3380CC4-5D6E-409C-BE32-E72D297353CC}">
              <c16:uniqueId val="{00000000-F63E-4F37-A86F-994DC70010D0}"/>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84.6</c:v>
                </c:pt>
                <c:pt idx="1">
                  <c:v>81.27</c:v>
                </c:pt>
                <c:pt idx="2">
                  <c:v>81.260000000000005</c:v>
                </c:pt>
                <c:pt idx="3">
                  <c:v>80.36</c:v>
                </c:pt>
                <c:pt idx="4">
                  <c:v>80.13</c:v>
                </c:pt>
              </c:numCache>
            </c:numRef>
          </c:val>
          <c:smooth val="0"/>
          <c:extLst>
            <c:ext xmlns:c16="http://schemas.microsoft.com/office/drawing/2014/chart" uri="{C3380CC4-5D6E-409C-BE32-E72D297353CC}">
              <c16:uniqueId val="{00000001-F63E-4F37-A86F-994DC70010D0}"/>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データ!$X$6:$AB$6</c:f>
              <c:numCache>
                <c:formatCode>#,##0.00;"△"#,##0.00;"-"</c:formatCode>
                <c:ptCount val="5"/>
                <c:pt idx="0">
                  <c:v>109.83</c:v>
                </c:pt>
                <c:pt idx="1">
                  <c:v>111.4</c:v>
                </c:pt>
                <c:pt idx="2">
                  <c:v>112.47</c:v>
                </c:pt>
                <c:pt idx="3">
                  <c:v>110.54</c:v>
                </c:pt>
                <c:pt idx="4">
                  <c:v>107.15</c:v>
                </c:pt>
              </c:numCache>
            </c:numRef>
          </c:val>
          <c:extLst>
            <c:ext xmlns:c16="http://schemas.microsoft.com/office/drawing/2014/chart" uri="{C3380CC4-5D6E-409C-BE32-E72D297353CC}">
              <c16:uniqueId val="{00000000-97CA-455B-9E6F-6F61618E32AD}"/>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109.01</c:v>
                </c:pt>
                <c:pt idx="1">
                  <c:v>108.35</c:v>
                </c:pt>
                <c:pt idx="2">
                  <c:v>108.84</c:v>
                </c:pt>
                <c:pt idx="3">
                  <c:v>105.92</c:v>
                </c:pt>
                <c:pt idx="4">
                  <c:v>106.01</c:v>
                </c:pt>
              </c:numCache>
            </c:numRef>
          </c:val>
          <c:smooth val="0"/>
          <c:extLst>
            <c:ext xmlns:c16="http://schemas.microsoft.com/office/drawing/2014/chart" uri="{C3380CC4-5D6E-409C-BE32-E72D297353CC}">
              <c16:uniqueId val="{00000001-97CA-455B-9E6F-6F61618E32AD}"/>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データ!$DH$6:$DL$6</c:f>
              <c:numCache>
                <c:formatCode>#,##0.00;"△"#,##0.00;"-"</c:formatCode>
                <c:ptCount val="5"/>
                <c:pt idx="0">
                  <c:v>46.11</c:v>
                </c:pt>
                <c:pt idx="1">
                  <c:v>47.49</c:v>
                </c:pt>
                <c:pt idx="2">
                  <c:v>48.8</c:v>
                </c:pt>
                <c:pt idx="3">
                  <c:v>49.04</c:v>
                </c:pt>
                <c:pt idx="4">
                  <c:v>49.85</c:v>
                </c:pt>
              </c:numCache>
            </c:numRef>
          </c:val>
          <c:extLst>
            <c:ext xmlns:c16="http://schemas.microsoft.com/office/drawing/2014/chart" uri="{C3380CC4-5D6E-409C-BE32-E72D297353CC}">
              <c16:uniqueId val="{00000000-4343-467F-A468-6A139FBD0E61}"/>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48.17</c:v>
                </c:pt>
                <c:pt idx="1">
                  <c:v>50.63</c:v>
                </c:pt>
                <c:pt idx="2">
                  <c:v>51.29</c:v>
                </c:pt>
                <c:pt idx="3">
                  <c:v>52.2</c:v>
                </c:pt>
                <c:pt idx="4">
                  <c:v>52.7</c:v>
                </c:pt>
              </c:numCache>
            </c:numRef>
          </c:val>
          <c:smooth val="0"/>
          <c:extLst>
            <c:ext xmlns:c16="http://schemas.microsoft.com/office/drawing/2014/chart" uri="{C3380CC4-5D6E-409C-BE32-E72D297353CC}">
              <c16:uniqueId val="{00000001-4343-467F-A468-6A139FBD0E61}"/>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データ!$DS$6:$DW$6</c:f>
              <c:numCache>
                <c:formatCode>#,##0.00;"△"#,##0.00;"-"</c:formatCode>
                <c:ptCount val="5"/>
                <c:pt idx="0">
                  <c:v>16.53</c:v>
                </c:pt>
                <c:pt idx="1">
                  <c:v>33.89</c:v>
                </c:pt>
                <c:pt idx="2">
                  <c:v>34.090000000000003</c:v>
                </c:pt>
                <c:pt idx="3">
                  <c:v>35</c:v>
                </c:pt>
                <c:pt idx="4">
                  <c:v>35.270000000000003</c:v>
                </c:pt>
              </c:numCache>
            </c:numRef>
          </c:val>
          <c:extLst>
            <c:ext xmlns:c16="http://schemas.microsoft.com/office/drawing/2014/chart" uri="{C3380CC4-5D6E-409C-BE32-E72D297353CC}">
              <c16:uniqueId val="{00000000-77C1-4A02-A847-083921282C5C}"/>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17.12</c:v>
                </c:pt>
                <c:pt idx="1">
                  <c:v>18.28</c:v>
                </c:pt>
                <c:pt idx="2">
                  <c:v>19.61</c:v>
                </c:pt>
                <c:pt idx="3">
                  <c:v>20.73</c:v>
                </c:pt>
                <c:pt idx="4">
                  <c:v>22.86</c:v>
                </c:pt>
              </c:numCache>
            </c:numRef>
          </c:val>
          <c:smooth val="0"/>
          <c:extLst>
            <c:ext xmlns:c16="http://schemas.microsoft.com/office/drawing/2014/chart" uri="{C3380CC4-5D6E-409C-BE32-E72D297353CC}">
              <c16:uniqueId val="{00000001-77C1-4A02-A847-083921282C5C}"/>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379-43EE-903D-F3503C0307EA}"/>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3.7</c:v>
                </c:pt>
                <c:pt idx="1">
                  <c:v>3.98</c:v>
                </c:pt>
                <c:pt idx="2">
                  <c:v>6.02</c:v>
                </c:pt>
                <c:pt idx="3">
                  <c:v>7.78</c:v>
                </c:pt>
                <c:pt idx="4">
                  <c:v>9.59</c:v>
                </c:pt>
              </c:numCache>
            </c:numRef>
          </c:val>
          <c:smooth val="0"/>
          <c:extLst>
            <c:ext xmlns:c16="http://schemas.microsoft.com/office/drawing/2014/chart" uri="{C3380CC4-5D6E-409C-BE32-E72D297353CC}">
              <c16:uniqueId val="{00000001-5379-43EE-903D-F3503C0307EA}"/>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データ!$AT$6:$AX$6</c:f>
              <c:numCache>
                <c:formatCode>#,##0.00;"△"#,##0.00;"-"</c:formatCode>
                <c:ptCount val="5"/>
                <c:pt idx="0">
                  <c:v>301.08</c:v>
                </c:pt>
                <c:pt idx="1">
                  <c:v>270</c:v>
                </c:pt>
                <c:pt idx="2">
                  <c:v>336.67</c:v>
                </c:pt>
                <c:pt idx="3">
                  <c:v>201.01</c:v>
                </c:pt>
                <c:pt idx="4">
                  <c:v>292.67</c:v>
                </c:pt>
              </c:numCache>
            </c:numRef>
          </c:val>
          <c:extLst>
            <c:ext xmlns:c16="http://schemas.microsoft.com/office/drawing/2014/chart" uri="{C3380CC4-5D6E-409C-BE32-E72D297353CC}">
              <c16:uniqueId val="{00000000-3DA0-43C2-9049-AB6099A75D6E}"/>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365.18</c:v>
                </c:pt>
                <c:pt idx="1">
                  <c:v>367.55</c:v>
                </c:pt>
                <c:pt idx="2">
                  <c:v>378.56</c:v>
                </c:pt>
                <c:pt idx="3">
                  <c:v>364.46</c:v>
                </c:pt>
                <c:pt idx="4">
                  <c:v>338.89</c:v>
                </c:pt>
              </c:numCache>
            </c:numRef>
          </c:val>
          <c:smooth val="0"/>
          <c:extLst>
            <c:ext xmlns:c16="http://schemas.microsoft.com/office/drawing/2014/chart" uri="{C3380CC4-5D6E-409C-BE32-E72D297353CC}">
              <c16:uniqueId val="{00000001-3DA0-43C2-9049-AB6099A75D6E}"/>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データ!$BE$6:$BI$6</c:f>
              <c:numCache>
                <c:formatCode>#,##0.00;"△"#,##0.00;"-"</c:formatCode>
                <c:ptCount val="5"/>
                <c:pt idx="0">
                  <c:v>752.19</c:v>
                </c:pt>
                <c:pt idx="1">
                  <c:v>737.39</c:v>
                </c:pt>
                <c:pt idx="2">
                  <c:v>722.75</c:v>
                </c:pt>
                <c:pt idx="3">
                  <c:v>724.58</c:v>
                </c:pt>
                <c:pt idx="4">
                  <c:v>697.15</c:v>
                </c:pt>
              </c:numCache>
            </c:numRef>
          </c:val>
          <c:extLst>
            <c:ext xmlns:c16="http://schemas.microsoft.com/office/drawing/2014/chart" uri="{C3380CC4-5D6E-409C-BE32-E72D297353CC}">
              <c16:uniqueId val="{00000000-568A-4253-9D07-96DDC26B8FD2}"/>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371.65</c:v>
                </c:pt>
                <c:pt idx="1">
                  <c:v>418.68</c:v>
                </c:pt>
                <c:pt idx="2">
                  <c:v>395.68</c:v>
                </c:pt>
                <c:pt idx="3">
                  <c:v>403.72</c:v>
                </c:pt>
                <c:pt idx="4">
                  <c:v>400.21</c:v>
                </c:pt>
              </c:numCache>
            </c:numRef>
          </c:val>
          <c:smooth val="0"/>
          <c:extLst>
            <c:ext xmlns:c16="http://schemas.microsoft.com/office/drawing/2014/chart" uri="{C3380CC4-5D6E-409C-BE32-E72D297353CC}">
              <c16:uniqueId val="{00000001-568A-4253-9D07-96DDC26B8FD2}"/>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データ!$BP$6:$BT$6</c:f>
              <c:numCache>
                <c:formatCode>#,##0.00;"△"#,##0.00;"-"</c:formatCode>
                <c:ptCount val="5"/>
                <c:pt idx="0">
                  <c:v>101.58</c:v>
                </c:pt>
                <c:pt idx="1">
                  <c:v>105</c:v>
                </c:pt>
                <c:pt idx="2">
                  <c:v>107.26</c:v>
                </c:pt>
                <c:pt idx="3">
                  <c:v>102.73</c:v>
                </c:pt>
                <c:pt idx="4">
                  <c:v>101.5</c:v>
                </c:pt>
              </c:numCache>
            </c:numRef>
          </c:val>
          <c:extLst>
            <c:ext xmlns:c16="http://schemas.microsoft.com/office/drawing/2014/chart" uri="{C3380CC4-5D6E-409C-BE32-E72D297353CC}">
              <c16:uniqueId val="{00000000-B975-469A-92CB-683950E967F2}"/>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98.77</c:v>
                </c:pt>
                <c:pt idx="1">
                  <c:v>94.78</c:v>
                </c:pt>
                <c:pt idx="2">
                  <c:v>97.59</c:v>
                </c:pt>
                <c:pt idx="3">
                  <c:v>92.17</c:v>
                </c:pt>
                <c:pt idx="4">
                  <c:v>92.83</c:v>
                </c:pt>
              </c:numCache>
            </c:numRef>
          </c:val>
          <c:smooth val="0"/>
          <c:extLst>
            <c:ext xmlns:c16="http://schemas.microsoft.com/office/drawing/2014/chart" uri="{C3380CC4-5D6E-409C-BE32-E72D297353CC}">
              <c16:uniqueId val="{00000001-B975-469A-92CB-683950E967F2}"/>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データ!$CA$6:$CE$6</c:f>
              <c:numCache>
                <c:formatCode>#,##0.00;"△"#,##0.00;"-"</c:formatCode>
                <c:ptCount val="5"/>
                <c:pt idx="0">
                  <c:v>253.96</c:v>
                </c:pt>
                <c:pt idx="1">
                  <c:v>244.74</c:v>
                </c:pt>
                <c:pt idx="2">
                  <c:v>240.45</c:v>
                </c:pt>
                <c:pt idx="3">
                  <c:v>251.82</c:v>
                </c:pt>
                <c:pt idx="4">
                  <c:v>256.05</c:v>
                </c:pt>
              </c:numCache>
            </c:numRef>
          </c:val>
          <c:extLst>
            <c:ext xmlns:c16="http://schemas.microsoft.com/office/drawing/2014/chart" uri="{C3380CC4-5D6E-409C-BE32-E72D297353CC}">
              <c16:uniqueId val="{00000000-0AE7-4FA2-8F0E-C8E5FB91B913}"/>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173.67</c:v>
                </c:pt>
                <c:pt idx="1">
                  <c:v>181.3</c:v>
                </c:pt>
                <c:pt idx="2">
                  <c:v>181.71</c:v>
                </c:pt>
                <c:pt idx="3">
                  <c:v>188.51</c:v>
                </c:pt>
                <c:pt idx="4">
                  <c:v>189.43</c:v>
                </c:pt>
              </c:numCache>
            </c:numRef>
          </c:val>
          <c:smooth val="0"/>
          <c:extLst>
            <c:ext xmlns:c16="http://schemas.microsoft.com/office/drawing/2014/chart" uri="{C3380CC4-5D6E-409C-BE32-E72D297353CC}">
              <c16:uniqueId val="{00000001-0AE7-4FA2-8F0E-C8E5FB91B913}"/>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【108.24】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【89.42】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【59.81】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【177.56】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【52.02】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【25.37】</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70" zoomScaleNormal="7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15">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15">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1" t="str">
        <f>データ!H6</f>
        <v>長崎県　平戸市</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15">
      <c r="A8" s="2"/>
      <c r="B8" s="40" t="str">
        <f>データ!$I$6</f>
        <v>法適用</v>
      </c>
      <c r="C8" s="41"/>
      <c r="D8" s="41"/>
      <c r="E8" s="41"/>
      <c r="F8" s="41"/>
      <c r="G8" s="41"/>
      <c r="H8" s="41"/>
      <c r="I8" s="40" t="str">
        <f>データ!$J$6</f>
        <v>水道事業</v>
      </c>
      <c r="J8" s="41"/>
      <c r="K8" s="41"/>
      <c r="L8" s="41"/>
      <c r="M8" s="41"/>
      <c r="N8" s="41"/>
      <c r="O8" s="42"/>
      <c r="P8" s="43" t="str">
        <f>データ!$K$6</f>
        <v>末端給水事業</v>
      </c>
      <c r="Q8" s="43"/>
      <c r="R8" s="43"/>
      <c r="S8" s="43"/>
      <c r="T8" s="43"/>
      <c r="U8" s="43"/>
      <c r="V8" s="43"/>
      <c r="W8" s="43" t="str">
        <f>データ!$L$6</f>
        <v>A6</v>
      </c>
      <c r="X8" s="43"/>
      <c r="Y8" s="43"/>
      <c r="Z8" s="43"/>
      <c r="AA8" s="43"/>
      <c r="AB8" s="43"/>
      <c r="AC8" s="43"/>
      <c r="AD8" s="43" t="str">
        <f>データ!$M$6</f>
        <v>非設置</v>
      </c>
      <c r="AE8" s="43"/>
      <c r="AF8" s="43"/>
      <c r="AG8" s="43"/>
      <c r="AH8" s="43"/>
      <c r="AI8" s="43"/>
      <c r="AJ8" s="43"/>
      <c r="AK8" s="2"/>
      <c r="AL8" s="44">
        <f>データ!$R$6</f>
        <v>28537</v>
      </c>
      <c r="AM8" s="44"/>
      <c r="AN8" s="44"/>
      <c r="AO8" s="44"/>
      <c r="AP8" s="44"/>
      <c r="AQ8" s="44"/>
      <c r="AR8" s="44"/>
      <c r="AS8" s="44"/>
      <c r="AT8" s="45">
        <f>データ!$S$6</f>
        <v>235.12</v>
      </c>
      <c r="AU8" s="46"/>
      <c r="AV8" s="46"/>
      <c r="AW8" s="46"/>
      <c r="AX8" s="46"/>
      <c r="AY8" s="46"/>
      <c r="AZ8" s="46"/>
      <c r="BA8" s="46"/>
      <c r="BB8" s="47">
        <f>データ!$T$6</f>
        <v>121.37</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15">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15">
      <c r="A10" s="2"/>
      <c r="B10" s="45" t="str">
        <f>データ!$N$6</f>
        <v>-</v>
      </c>
      <c r="C10" s="46"/>
      <c r="D10" s="46"/>
      <c r="E10" s="46"/>
      <c r="F10" s="46"/>
      <c r="G10" s="46"/>
      <c r="H10" s="46"/>
      <c r="I10" s="45">
        <f>データ!$O$6</f>
        <v>68.349999999999994</v>
      </c>
      <c r="J10" s="46"/>
      <c r="K10" s="46"/>
      <c r="L10" s="46"/>
      <c r="M10" s="46"/>
      <c r="N10" s="46"/>
      <c r="O10" s="80"/>
      <c r="P10" s="47">
        <f>データ!$P$6</f>
        <v>98.4</v>
      </c>
      <c r="Q10" s="47"/>
      <c r="R10" s="47"/>
      <c r="S10" s="47"/>
      <c r="T10" s="47"/>
      <c r="U10" s="47"/>
      <c r="V10" s="47"/>
      <c r="W10" s="44">
        <f>データ!$Q$6</f>
        <v>4820</v>
      </c>
      <c r="X10" s="44"/>
      <c r="Y10" s="44"/>
      <c r="Z10" s="44"/>
      <c r="AA10" s="44"/>
      <c r="AB10" s="44"/>
      <c r="AC10" s="44"/>
      <c r="AD10" s="2"/>
      <c r="AE10" s="2"/>
      <c r="AF10" s="2"/>
      <c r="AG10" s="2"/>
      <c r="AH10" s="2"/>
      <c r="AI10" s="2"/>
      <c r="AJ10" s="2"/>
      <c r="AK10" s="2"/>
      <c r="AL10" s="44">
        <f>データ!$U$6</f>
        <v>27836</v>
      </c>
      <c r="AM10" s="44"/>
      <c r="AN10" s="44"/>
      <c r="AO10" s="44"/>
      <c r="AP10" s="44"/>
      <c r="AQ10" s="44"/>
      <c r="AR10" s="44"/>
      <c r="AS10" s="44"/>
      <c r="AT10" s="45">
        <f>データ!$V$6</f>
        <v>104.41</v>
      </c>
      <c r="AU10" s="46"/>
      <c r="AV10" s="46"/>
      <c r="AW10" s="46"/>
      <c r="AX10" s="46"/>
      <c r="AY10" s="46"/>
      <c r="AZ10" s="46"/>
      <c r="BA10" s="46"/>
      <c r="BB10" s="47">
        <f>データ!$W$6</f>
        <v>266.60000000000002</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15">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15">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81" t="s">
        <v>110</v>
      </c>
      <c r="BM16" s="82"/>
      <c r="BN16" s="82"/>
      <c r="BO16" s="82"/>
      <c r="BP16" s="82"/>
      <c r="BQ16" s="82"/>
      <c r="BR16" s="82"/>
      <c r="BS16" s="82"/>
      <c r="BT16" s="82"/>
      <c r="BU16" s="82"/>
      <c r="BV16" s="82"/>
      <c r="BW16" s="82"/>
      <c r="BX16" s="82"/>
      <c r="BY16" s="82"/>
      <c r="BZ16" s="83"/>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81"/>
      <c r="BM17" s="82"/>
      <c r="BN17" s="82"/>
      <c r="BO17" s="82"/>
      <c r="BP17" s="82"/>
      <c r="BQ17" s="82"/>
      <c r="BR17" s="82"/>
      <c r="BS17" s="82"/>
      <c r="BT17" s="82"/>
      <c r="BU17" s="82"/>
      <c r="BV17" s="82"/>
      <c r="BW17" s="82"/>
      <c r="BX17" s="82"/>
      <c r="BY17" s="82"/>
      <c r="BZ17" s="83"/>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81"/>
      <c r="BM18" s="82"/>
      <c r="BN18" s="82"/>
      <c r="BO18" s="82"/>
      <c r="BP18" s="82"/>
      <c r="BQ18" s="82"/>
      <c r="BR18" s="82"/>
      <c r="BS18" s="82"/>
      <c r="BT18" s="82"/>
      <c r="BU18" s="82"/>
      <c r="BV18" s="82"/>
      <c r="BW18" s="82"/>
      <c r="BX18" s="82"/>
      <c r="BY18" s="82"/>
      <c r="BZ18" s="83"/>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81"/>
      <c r="BM19" s="82"/>
      <c r="BN19" s="82"/>
      <c r="BO19" s="82"/>
      <c r="BP19" s="82"/>
      <c r="BQ19" s="82"/>
      <c r="BR19" s="82"/>
      <c r="BS19" s="82"/>
      <c r="BT19" s="82"/>
      <c r="BU19" s="82"/>
      <c r="BV19" s="82"/>
      <c r="BW19" s="82"/>
      <c r="BX19" s="82"/>
      <c r="BY19" s="82"/>
      <c r="BZ19" s="83"/>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81"/>
      <c r="BM20" s="82"/>
      <c r="BN20" s="82"/>
      <c r="BO20" s="82"/>
      <c r="BP20" s="82"/>
      <c r="BQ20" s="82"/>
      <c r="BR20" s="82"/>
      <c r="BS20" s="82"/>
      <c r="BT20" s="82"/>
      <c r="BU20" s="82"/>
      <c r="BV20" s="82"/>
      <c r="BW20" s="82"/>
      <c r="BX20" s="82"/>
      <c r="BY20" s="82"/>
      <c r="BZ20" s="83"/>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81"/>
      <c r="BM21" s="82"/>
      <c r="BN21" s="82"/>
      <c r="BO21" s="82"/>
      <c r="BP21" s="82"/>
      <c r="BQ21" s="82"/>
      <c r="BR21" s="82"/>
      <c r="BS21" s="82"/>
      <c r="BT21" s="82"/>
      <c r="BU21" s="82"/>
      <c r="BV21" s="82"/>
      <c r="BW21" s="82"/>
      <c r="BX21" s="82"/>
      <c r="BY21" s="82"/>
      <c r="BZ21" s="83"/>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81"/>
      <c r="BM22" s="82"/>
      <c r="BN22" s="82"/>
      <c r="BO22" s="82"/>
      <c r="BP22" s="82"/>
      <c r="BQ22" s="82"/>
      <c r="BR22" s="82"/>
      <c r="BS22" s="82"/>
      <c r="BT22" s="82"/>
      <c r="BU22" s="82"/>
      <c r="BV22" s="82"/>
      <c r="BW22" s="82"/>
      <c r="BX22" s="82"/>
      <c r="BY22" s="82"/>
      <c r="BZ22" s="83"/>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81"/>
      <c r="BM23" s="82"/>
      <c r="BN23" s="82"/>
      <c r="BO23" s="82"/>
      <c r="BP23" s="82"/>
      <c r="BQ23" s="82"/>
      <c r="BR23" s="82"/>
      <c r="BS23" s="82"/>
      <c r="BT23" s="82"/>
      <c r="BU23" s="82"/>
      <c r="BV23" s="82"/>
      <c r="BW23" s="82"/>
      <c r="BX23" s="82"/>
      <c r="BY23" s="82"/>
      <c r="BZ23" s="83"/>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81"/>
      <c r="BM24" s="82"/>
      <c r="BN24" s="82"/>
      <c r="BO24" s="82"/>
      <c r="BP24" s="82"/>
      <c r="BQ24" s="82"/>
      <c r="BR24" s="82"/>
      <c r="BS24" s="82"/>
      <c r="BT24" s="82"/>
      <c r="BU24" s="82"/>
      <c r="BV24" s="82"/>
      <c r="BW24" s="82"/>
      <c r="BX24" s="82"/>
      <c r="BY24" s="82"/>
      <c r="BZ24" s="83"/>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81"/>
      <c r="BM25" s="82"/>
      <c r="BN25" s="82"/>
      <c r="BO25" s="82"/>
      <c r="BP25" s="82"/>
      <c r="BQ25" s="82"/>
      <c r="BR25" s="82"/>
      <c r="BS25" s="82"/>
      <c r="BT25" s="82"/>
      <c r="BU25" s="82"/>
      <c r="BV25" s="82"/>
      <c r="BW25" s="82"/>
      <c r="BX25" s="82"/>
      <c r="BY25" s="82"/>
      <c r="BZ25" s="83"/>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81"/>
      <c r="BM26" s="82"/>
      <c r="BN26" s="82"/>
      <c r="BO26" s="82"/>
      <c r="BP26" s="82"/>
      <c r="BQ26" s="82"/>
      <c r="BR26" s="82"/>
      <c r="BS26" s="82"/>
      <c r="BT26" s="82"/>
      <c r="BU26" s="82"/>
      <c r="BV26" s="82"/>
      <c r="BW26" s="82"/>
      <c r="BX26" s="82"/>
      <c r="BY26" s="82"/>
      <c r="BZ26" s="83"/>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81"/>
      <c r="BM27" s="82"/>
      <c r="BN27" s="82"/>
      <c r="BO27" s="82"/>
      <c r="BP27" s="82"/>
      <c r="BQ27" s="82"/>
      <c r="BR27" s="82"/>
      <c r="BS27" s="82"/>
      <c r="BT27" s="82"/>
      <c r="BU27" s="82"/>
      <c r="BV27" s="82"/>
      <c r="BW27" s="82"/>
      <c r="BX27" s="82"/>
      <c r="BY27" s="82"/>
      <c r="BZ27" s="83"/>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81"/>
      <c r="BM28" s="82"/>
      <c r="BN28" s="82"/>
      <c r="BO28" s="82"/>
      <c r="BP28" s="82"/>
      <c r="BQ28" s="82"/>
      <c r="BR28" s="82"/>
      <c r="BS28" s="82"/>
      <c r="BT28" s="82"/>
      <c r="BU28" s="82"/>
      <c r="BV28" s="82"/>
      <c r="BW28" s="82"/>
      <c r="BX28" s="82"/>
      <c r="BY28" s="82"/>
      <c r="BZ28" s="83"/>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81"/>
      <c r="BM29" s="82"/>
      <c r="BN29" s="82"/>
      <c r="BO29" s="82"/>
      <c r="BP29" s="82"/>
      <c r="BQ29" s="82"/>
      <c r="BR29" s="82"/>
      <c r="BS29" s="82"/>
      <c r="BT29" s="82"/>
      <c r="BU29" s="82"/>
      <c r="BV29" s="82"/>
      <c r="BW29" s="82"/>
      <c r="BX29" s="82"/>
      <c r="BY29" s="82"/>
      <c r="BZ29" s="83"/>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81"/>
      <c r="BM30" s="82"/>
      <c r="BN30" s="82"/>
      <c r="BO30" s="82"/>
      <c r="BP30" s="82"/>
      <c r="BQ30" s="82"/>
      <c r="BR30" s="82"/>
      <c r="BS30" s="82"/>
      <c r="BT30" s="82"/>
      <c r="BU30" s="82"/>
      <c r="BV30" s="82"/>
      <c r="BW30" s="82"/>
      <c r="BX30" s="82"/>
      <c r="BY30" s="82"/>
      <c r="BZ30" s="83"/>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81"/>
      <c r="BM31" s="82"/>
      <c r="BN31" s="82"/>
      <c r="BO31" s="82"/>
      <c r="BP31" s="82"/>
      <c r="BQ31" s="82"/>
      <c r="BR31" s="82"/>
      <c r="BS31" s="82"/>
      <c r="BT31" s="82"/>
      <c r="BU31" s="82"/>
      <c r="BV31" s="82"/>
      <c r="BW31" s="82"/>
      <c r="BX31" s="82"/>
      <c r="BY31" s="82"/>
      <c r="BZ31" s="83"/>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81"/>
      <c r="BM32" s="82"/>
      <c r="BN32" s="82"/>
      <c r="BO32" s="82"/>
      <c r="BP32" s="82"/>
      <c r="BQ32" s="82"/>
      <c r="BR32" s="82"/>
      <c r="BS32" s="82"/>
      <c r="BT32" s="82"/>
      <c r="BU32" s="82"/>
      <c r="BV32" s="82"/>
      <c r="BW32" s="82"/>
      <c r="BX32" s="82"/>
      <c r="BY32" s="82"/>
      <c r="BZ32" s="83"/>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81"/>
      <c r="BM33" s="82"/>
      <c r="BN33" s="82"/>
      <c r="BO33" s="82"/>
      <c r="BP33" s="82"/>
      <c r="BQ33" s="82"/>
      <c r="BR33" s="82"/>
      <c r="BS33" s="82"/>
      <c r="BT33" s="82"/>
      <c r="BU33" s="82"/>
      <c r="BV33" s="82"/>
      <c r="BW33" s="82"/>
      <c r="BX33" s="82"/>
      <c r="BY33" s="82"/>
      <c r="BZ33" s="83"/>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81"/>
      <c r="BM34" s="82"/>
      <c r="BN34" s="82"/>
      <c r="BO34" s="82"/>
      <c r="BP34" s="82"/>
      <c r="BQ34" s="82"/>
      <c r="BR34" s="82"/>
      <c r="BS34" s="82"/>
      <c r="BT34" s="82"/>
      <c r="BU34" s="82"/>
      <c r="BV34" s="82"/>
      <c r="BW34" s="82"/>
      <c r="BX34" s="82"/>
      <c r="BY34" s="82"/>
      <c r="BZ34" s="83"/>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81"/>
      <c r="BM35" s="82"/>
      <c r="BN35" s="82"/>
      <c r="BO35" s="82"/>
      <c r="BP35" s="82"/>
      <c r="BQ35" s="82"/>
      <c r="BR35" s="82"/>
      <c r="BS35" s="82"/>
      <c r="BT35" s="82"/>
      <c r="BU35" s="82"/>
      <c r="BV35" s="82"/>
      <c r="BW35" s="82"/>
      <c r="BX35" s="82"/>
      <c r="BY35" s="82"/>
      <c r="BZ35" s="83"/>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81"/>
      <c r="BM36" s="82"/>
      <c r="BN36" s="82"/>
      <c r="BO36" s="82"/>
      <c r="BP36" s="82"/>
      <c r="BQ36" s="82"/>
      <c r="BR36" s="82"/>
      <c r="BS36" s="82"/>
      <c r="BT36" s="82"/>
      <c r="BU36" s="82"/>
      <c r="BV36" s="82"/>
      <c r="BW36" s="82"/>
      <c r="BX36" s="82"/>
      <c r="BY36" s="82"/>
      <c r="BZ36" s="83"/>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81"/>
      <c r="BM37" s="82"/>
      <c r="BN37" s="82"/>
      <c r="BO37" s="82"/>
      <c r="BP37" s="82"/>
      <c r="BQ37" s="82"/>
      <c r="BR37" s="82"/>
      <c r="BS37" s="82"/>
      <c r="BT37" s="82"/>
      <c r="BU37" s="82"/>
      <c r="BV37" s="82"/>
      <c r="BW37" s="82"/>
      <c r="BX37" s="82"/>
      <c r="BY37" s="82"/>
      <c r="BZ37" s="83"/>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81"/>
      <c r="BM38" s="82"/>
      <c r="BN38" s="82"/>
      <c r="BO38" s="82"/>
      <c r="BP38" s="82"/>
      <c r="BQ38" s="82"/>
      <c r="BR38" s="82"/>
      <c r="BS38" s="82"/>
      <c r="BT38" s="82"/>
      <c r="BU38" s="82"/>
      <c r="BV38" s="82"/>
      <c r="BW38" s="82"/>
      <c r="BX38" s="82"/>
      <c r="BY38" s="82"/>
      <c r="BZ38" s="83"/>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81"/>
      <c r="BM39" s="82"/>
      <c r="BN39" s="82"/>
      <c r="BO39" s="82"/>
      <c r="BP39" s="82"/>
      <c r="BQ39" s="82"/>
      <c r="BR39" s="82"/>
      <c r="BS39" s="82"/>
      <c r="BT39" s="82"/>
      <c r="BU39" s="82"/>
      <c r="BV39" s="82"/>
      <c r="BW39" s="82"/>
      <c r="BX39" s="82"/>
      <c r="BY39" s="82"/>
      <c r="BZ39" s="83"/>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81"/>
      <c r="BM40" s="82"/>
      <c r="BN40" s="82"/>
      <c r="BO40" s="82"/>
      <c r="BP40" s="82"/>
      <c r="BQ40" s="82"/>
      <c r="BR40" s="82"/>
      <c r="BS40" s="82"/>
      <c r="BT40" s="82"/>
      <c r="BU40" s="82"/>
      <c r="BV40" s="82"/>
      <c r="BW40" s="82"/>
      <c r="BX40" s="82"/>
      <c r="BY40" s="82"/>
      <c r="BZ40" s="83"/>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81"/>
      <c r="BM41" s="82"/>
      <c r="BN41" s="82"/>
      <c r="BO41" s="82"/>
      <c r="BP41" s="82"/>
      <c r="BQ41" s="82"/>
      <c r="BR41" s="82"/>
      <c r="BS41" s="82"/>
      <c r="BT41" s="82"/>
      <c r="BU41" s="82"/>
      <c r="BV41" s="82"/>
      <c r="BW41" s="82"/>
      <c r="BX41" s="82"/>
      <c r="BY41" s="82"/>
      <c r="BZ41" s="83"/>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81"/>
      <c r="BM42" s="82"/>
      <c r="BN42" s="82"/>
      <c r="BO42" s="82"/>
      <c r="BP42" s="82"/>
      <c r="BQ42" s="82"/>
      <c r="BR42" s="82"/>
      <c r="BS42" s="82"/>
      <c r="BT42" s="82"/>
      <c r="BU42" s="82"/>
      <c r="BV42" s="82"/>
      <c r="BW42" s="82"/>
      <c r="BX42" s="82"/>
      <c r="BY42" s="82"/>
      <c r="BZ42" s="83"/>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81"/>
      <c r="BM43" s="82"/>
      <c r="BN43" s="82"/>
      <c r="BO43" s="82"/>
      <c r="BP43" s="82"/>
      <c r="BQ43" s="82"/>
      <c r="BR43" s="82"/>
      <c r="BS43" s="82"/>
      <c r="BT43" s="82"/>
      <c r="BU43" s="82"/>
      <c r="BV43" s="82"/>
      <c r="BW43" s="82"/>
      <c r="BX43" s="82"/>
      <c r="BY43" s="82"/>
      <c r="BZ43" s="83"/>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1"/>
      <c r="BM44" s="82"/>
      <c r="BN44" s="82"/>
      <c r="BO44" s="82"/>
      <c r="BP44" s="82"/>
      <c r="BQ44" s="82"/>
      <c r="BR44" s="82"/>
      <c r="BS44" s="82"/>
      <c r="BT44" s="82"/>
      <c r="BU44" s="82"/>
      <c r="BV44" s="82"/>
      <c r="BW44" s="82"/>
      <c r="BX44" s="82"/>
      <c r="BY44" s="82"/>
      <c r="BZ44" s="8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111</v>
      </c>
      <c r="BM47" s="57"/>
      <c r="BN47" s="57"/>
      <c r="BO47" s="57"/>
      <c r="BP47" s="57"/>
      <c r="BQ47" s="57"/>
      <c r="BR47" s="57"/>
      <c r="BS47" s="57"/>
      <c r="BT47" s="57"/>
      <c r="BU47" s="57"/>
      <c r="BV47" s="57"/>
      <c r="BW47" s="57"/>
      <c r="BX47" s="57"/>
      <c r="BY47" s="57"/>
      <c r="BZ47" s="58"/>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15">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5" customHeight="1" x14ac:dyDescent="0.15">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112</v>
      </c>
      <c r="BM66" s="57"/>
      <c r="BN66" s="57"/>
      <c r="BO66" s="57"/>
      <c r="BP66" s="57"/>
      <c r="BQ66" s="57"/>
      <c r="BR66" s="57"/>
      <c r="BS66" s="57"/>
      <c r="BT66" s="57"/>
      <c r="BU66" s="57"/>
      <c r="BV66" s="57"/>
      <c r="BW66" s="57"/>
      <c r="BX66" s="57"/>
      <c r="BY66" s="57"/>
      <c r="BZ66" s="58"/>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【108.24】</v>
      </c>
      <c r="F85" s="13" t="str">
        <f>データ!AS6</f>
        <v>【1.50】</v>
      </c>
      <c r="G85" s="13" t="str">
        <f>データ!BD6</f>
        <v>【243.36】</v>
      </c>
      <c r="H85" s="13" t="str">
        <f>データ!BO6</f>
        <v>【265.93】</v>
      </c>
      <c r="I85" s="13" t="str">
        <f>データ!BZ6</f>
        <v>【97.82】</v>
      </c>
      <c r="J85" s="13" t="str">
        <f>データ!CK6</f>
        <v>【177.56】</v>
      </c>
      <c r="K85" s="13" t="str">
        <f>データ!CV6</f>
        <v>【59.81】</v>
      </c>
      <c r="L85" s="13" t="str">
        <f>データ!DG6</f>
        <v>【89.42】</v>
      </c>
      <c r="M85" s="13" t="str">
        <f>データ!DR6</f>
        <v>【52.02】</v>
      </c>
      <c r="N85" s="13" t="str">
        <f>データ!EC6</f>
        <v>【25.37】</v>
      </c>
      <c r="O85" s="13" t="str">
        <f>データ!EN6</f>
        <v>【0.62】</v>
      </c>
    </row>
  </sheetData>
  <sheetProtection algorithmName="SHA-512" hashValue="TyLayyCNkxCelmA3wN5dtE7PNWECqfbqyj98lD+9zcMT7d/HpLE6GdyWuSSo9P2Wgs4vHryISy2fzoRngegx1Q==" saltValue="QqR5bPRC/vgYG6YpyWectw=="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5" t="s">
        <v>50</v>
      </c>
      <c r="I3" s="86"/>
      <c r="J3" s="86"/>
      <c r="K3" s="86"/>
      <c r="L3" s="86"/>
      <c r="M3" s="86"/>
      <c r="N3" s="86"/>
      <c r="O3" s="86"/>
      <c r="P3" s="86"/>
      <c r="Q3" s="86"/>
      <c r="R3" s="86"/>
      <c r="S3" s="86"/>
      <c r="T3" s="86"/>
      <c r="U3" s="86"/>
      <c r="V3" s="86"/>
      <c r="W3" s="87"/>
      <c r="X3" s="91" t="s">
        <v>51</v>
      </c>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c r="CA3" s="84"/>
      <c r="CB3" s="84"/>
      <c r="CC3" s="84"/>
      <c r="CD3" s="84"/>
      <c r="CE3" s="84"/>
      <c r="CF3" s="84"/>
      <c r="CG3" s="84"/>
      <c r="CH3" s="84"/>
      <c r="CI3" s="84"/>
      <c r="CJ3" s="84"/>
      <c r="CK3" s="84"/>
      <c r="CL3" s="84"/>
      <c r="CM3" s="84"/>
      <c r="CN3" s="84"/>
      <c r="CO3" s="84"/>
      <c r="CP3" s="84"/>
      <c r="CQ3" s="84"/>
      <c r="CR3" s="84"/>
      <c r="CS3" s="84"/>
      <c r="CT3" s="84"/>
      <c r="CU3" s="84"/>
      <c r="CV3" s="84"/>
      <c r="CW3" s="84"/>
      <c r="CX3" s="84"/>
      <c r="CY3" s="84"/>
      <c r="CZ3" s="84"/>
      <c r="DA3" s="84"/>
      <c r="DB3" s="84"/>
      <c r="DC3" s="84"/>
      <c r="DD3" s="84"/>
      <c r="DE3" s="84"/>
      <c r="DF3" s="84"/>
      <c r="DG3" s="84"/>
      <c r="DH3" s="84" t="s">
        <v>52</v>
      </c>
      <c r="DI3" s="84"/>
      <c r="DJ3" s="84"/>
      <c r="DK3" s="84"/>
      <c r="DL3" s="84"/>
      <c r="DM3" s="84"/>
      <c r="DN3" s="84"/>
      <c r="DO3" s="84"/>
      <c r="DP3" s="84"/>
      <c r="DQ3" s="84"/>
      <c r="DR3" s="84"/>
      <c r="DS3" s="84"/>
      <c r="DT3" s="84"/>
      <c r="DU3" s="84"/>
      <c r="DV3" s="84"/>
      <c r="DW3" s="84"/>
      <c r="DX3" s="84"/>
      <c r="DY3" s="84"/>
      <c r="DZ3" s="84"/>
      <c r="EA3" s="84"/>
      <c r="EB3" s="84"/>
      <c r="EC3" s="84"/>
      <c r="ED3" s="84"/>
      <c r="EE3" s="84"/>
      <c r="EF3" s="84"/>
      <c r="EG3" s="84"/>
      <c r="EH3" s="84"/>
      <c r="EI3" s="84"/>
      <c r="EJ3" s="84"/>
      <c r="EK3" s="84"/>
      <c r="EL3" s="84"/>
      <c r="EM3" s="84"/>
      <c r="EN3" s="84"/>
    </row>
    <row r="4" spans="1:144" x14ac:dyDescent="0.15">
      <c r="A4" s="15" t="s">
        <v>53</v>
      </c>
      <c r="B4" s="17"/>
      <c r="C4" s="17"/>
      <c r="D4" s="17"/>
      <c r="E4" s="17"/>
      <c r="F4" s="17"/>
      <c r="G4" s="17"/>
      <c r="H4" s="88"/>
      <c r="I4" s="89"/>
      <c r="J4" s="89"/>
      <c r="K4" s="89"/>
      <c r="L4" s="89"/>
      <c r="M4" s="89"/>
      <c r="N4" s="89"/>
      <c r="O4" s="89"/>
      <c r="P4" s="89"/>
      <c r="Q4" s="89"/>
      <c r="R4" s="89"/>
      <c r="S4" s="89"/>
      <c r="T4" s="89"/>
      <c r="U4" s="89"/>
      <c r="V4" s="89"/>
      <c r="W4" s="90"/>
      <c r="X4" s="84" t="s">
        <v>54</v>
      </c>
      <c r="Y4" s="84"/>
      <c r="Z4" s="84"/>
      <c r="AA4" s="84"/>
      <c r="AB4" s="84"/>
      <c r="AC4" s="84"/>
      <c r="AD4" s="84"/>
      <c r="AE4" s="84"/>
      <c r="AF4" s="84"/>
      <c r="AG4" s="84"/>
      <c r="AH4" s="84"/>
      <c r="AI4" s="84" t="s">
        <v>55</v>
      </c>
      <c r="AJ4" s="84"/>
      <c r="AK4" s="84"/>
      <c r="AL4" s="84"/>
      <c r="AM4" s="84"/>
      <c r="AN4" s="84"/>
      <c r="AO4" s="84"/>
      <c r="AP4" s="84"/>
      <c r="AQ4" s="84"/>
      <c r="AR4" s="84"/>
      <c r="AS4" s="84"/>
      <c r="AT4" s="84" t="s">
        <v>56</v>
      </c>
      <c r="AU4" s="84"/>
      <c r="AV4" s="84"/>
      <c r="AW4" s="84"/>
      <c r="AX4" s="84"/>
      <c r="AY4" s="84"/>
      <c r="AZ4" s="84"/>
      <c r="BA4" s="84"/>
      <c r="BB4" s="84"/>
      <c r="BC4" s="84"/>
      <c r="BD4" s="84"/>
      <c r="BE4" s="84" t="s">
        <v>57</v>
      </c>
      <c r="BF4" s="84"/>
      <c r="BG4" s="84"/>
      <c r="BH4" s="84"/>
      <c r="BI4" s="84"/>
      <c r="BJ4" s="84"/>
      <c r="BK4" s="84"/>
      <c r="BL4" s="84"/>
      <c r="BM4" s="84"/>
      <c r="BN4" s="84"/>
      <c r="BO4" s="84"/>
      <c r="BP4" s="84" t="s">
        <v>58</v>
      </c>
      <c r="BQ4" s="84"/>
      <c r="BR4" s="84"/>
      <c r="BS4" s="84"/>
      <c r="BT4" s="84"/>
      <c r="BU4" s="84"/>
      <c r="BV4" s="84"/>
      <c r="BW4" s="84"/>
      <c r="BX4" s="84"/>
      <c r="BY4" s="84"/>
      <c r="BZ4" s="84"/>
      <c r="CA4" s="84" t="s">
        <v>59</v>
      </c>
      <c r="CB4" s="84"/>
      <c r="CC4" s="84"/>
      <c r="CD4" s="84"/>
      <c r="CE4" s="84"/>
      <c r="CF4" s="84"/>
      <c r="CG4" s="84"/>
      <c r="CH4" s="84"/>
      <c r="CI4" s="84"/>
      <c r="CJ4" s="84"/>
      <c r="CK4" s="84"/>
      <c r="CL4" s="84" t="s">
        <v>60</v>
      </c>
      <c r="CM4" s="84"/>
      <c r="CN4" s="84"/>
      <c r="CO4" s="84"/>
      <c r="CP4" s="84"/>
      <c r="CQ4" s="84"/>
      <c r="CR4" s="84"/>
      <c r="CS4" s="84"/>
      <c r="CT4" s="84"/>
      <c r="CU4" s="84"/>
      <c r="CV4" s="84"/>
      <c r="CW4" s="84" t="s">
        <v>61</v>
      </c>
      <c r="CX4" s="84"/>
      <c r="CY4" s="84"/>
      <c r="CZ4" s="84"/>
      <c r="DA4" s="84"/>
      <c r="DB4" s="84"/>
      <c r="DC4" s="84"/>
      <c r="DD4" s="84"/>
      <c r="DE4" s="84"/>
      <c r="DF4" s="84"/>
      <c r="DG4" s="84"/>
      <c r="DH4" s="84" t="s">
        <v>62</v>
      </c>
      <c r="DI4" s="84"/>
      <c r="DJ4" s="84"/>
      <c r="DK4" s="84"/>
      <c r="DL4" s="84"/>
      <c r="DM4" s="84"/>
      <c r="DN4" s="84"/>
      <c r="DO4" s="84"/>
      <c r="DP4" s="84"/>
      <c r="DQ4" s="84"/>
      <c r="DR4" s="84"/>
      <c r="DS4" s="84" t="s">
        <v>63</v>
      </c>
      <c r="DT4" s="84"/>
      <c r="DU4" s="84"/>
      <c r="DV4" s="84"/>
      <c r="DW4" s="84"/>
      <c r="DX4" s="84"/>
      <c r="DY4" s="84"/>
      <c r="DZ4" s="84"/>
      <c r="EA4" s="84"/>
      <c r="EB4" s="84"/>
      <c r="EC4" s="84"/>
      <c r="ED4" s="84" t="s">
        <v>64</v>
      </c>
      <c r="EE4" s="84"/>
      <c r="EF4" s="84"/>
      <c r="EG4" s="84"/>
      <c r="EH4" s="84"/>
      <c r="EI4" s="84"/>
      <c r="EJ4" s="84"/>
      <c r="EK4" s="84"/>
      <c r="EL4" s="84"/>
      <c r="EM4" s="84"/>
      <c r="EN4" s="84"/>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2023</v>
      </c>
      <c r="C6" s="20">
        <f t="shared" ref="C6:W6" si="3">C7</f>
        <v>422070</v>
      </c>
      <c r="D6" s="20">
        <f t="shared" si="3"/>
        <v>46</v>
      </c>
      <c r="E6" s="20">
        <f t="shared" si="3"/>
        <v>1</v>
      </c>
      <c r="F6" s="20">
        <f t="shared" si="3"/>
        <v>0</v>
      </c>
      <c r="G6" s="20">
        <f t="shared" si="3"/>
        <v>1</v>
      </c>
      <c r="H6" s="20" t="str">
        <f t="shared" si="3"/>
        <v>長崎県　平戸市</v>
      </c>
      <c r="I6" s="20" t="str">
        <f t="shared" si="3"/>
        <v>法適用</v>
      </c>
      <c r="J6" s="20" t="str">
        <f t="shared" si="3"/>
        <v>水道事業</v>
      </c>
      <c r="K6" s="20" t="str">
        <f t="shared" si="3"/>
        <v>末端給水事業</v>
      </c>
      <c r="L6" s="20" t="str">
        <f t="shared" si="3"/>
        <v>A6</v>
      </c>
      <c r="M6" s="20" t="str">
        <f t="shared" si="3"/>
        <v>非設置</v>
      </c>
      <c r="N6" s="21" t="str">
        <f t="shared" si="3"/>
        <v>-</v>
      </c>
      <c r="O6" s="21">
        <f t="shared" si="3"/>
        <v>68.349999999999994</v>
      </c>
      <c r="P6" s="21">
        <f t="shared" si="3"/>
        <v>98.4</v>
      </c>
      <c r="Q6" s="21">
        <f t="shared" si="3"/>
        <v>4820</v>
      </c>
      <c r="R6" s="21">
        <f t="shared" si="3"/>
        <v>28537</v>
      </c>
      <c r="S6" s="21">
        <f t="shared" si="3"/>
        <v>235.12</v>
      </c>
      <c r="T6" s="21">
        <f t="shared" si="3"/>
        <v>121.37</v>
      </c>
      <c r="U6" s="21">
        <f t="shared" si="3"/>
        <v>27836</v>
      </c>
      <c r="V6" s="21">
        <f t="shared" si="3"/>
        <v>104.41</v>
      </c>
      <c r="W6" s="21">
        <f t="shared" si="3"/>
        <v>266.60000000000002</v>
      </c>
      <c r="X6" s="22">
        <f>IF(X7="",NA(),X7)</f>
        <v>109.83</v>
      </c>
      <c r="Y6" s="22">
        <f t="shared" ref="Y6:AG6" si="4">IF(Y7="",NA(),Y7)</f>
        <v>111.4</v>
      </c>
      <c r="Z6" s="22">
        <f t="shared" si="4"/>
        <v>112.47</v>
      </c>
      <c r="AA6" s="22">
        <f t="shared" si="4"/>
        <v>110.54</v>
      </c>
      <c r="AB6" s="22">
        <f t="shared" si="4"/>
        <v>107.15</v>
      </c>
      <c r="AC6" s="22">
        <f t="shared" si="4"/>
        <v>109.01</v>
      </c>
      <c r="AD6" s="22">
        <f t="shared" si="4"/>
        <v>108.35</v>
      </c>
      <c r="AE6" s="22">
        <f t="shared" si="4"/>
        <v>108.84</v>
      </c>
      <c r="AF6" s="22">
        <f t="shared" si="4"/>
        <v>105.92</v>
      </c>
      <c r="AG6" s="22">
        <f t="shared" si="4"/>
        <v>106.01</v>
      </c>
      <c r="AH6" s="21" t="str">
        <f>IF(AH7="","",IF(AH7="-","【-】","【"&amp;SUBSTITUTE(TEXT(AH7,"#,##0.00"),"-","△")&amp;"】"))</f>
        <v>【108.24】</v>
      </c>
      <c r="AI6" s="21">
        <f>IF(AI7="",NA(),AI7)</f>
        <v>0</v>
      </c>
      <c r="AJ6" s="21">
        <f t="shared" ref="AJ6:AR6" si="5">IF(AJ7="",NA(),AJ7)</f>
        <v>0</v>
      </c>
      <c r="AK6" s="21">
        <f t="shared" si="5"/>
        <v>0</v>
      </c>
      <c r="AL6" s="21">
        <f t="shared" si="5"/>
        <v>0</v>
      </c>
      <c r="AM6" s="21">
        <f t="shared" si="5"/>
        <v>0</v>
      </c>
      <c r="AN6" s="22">
        <f t="shared" si="5"/>
        <v>3.7</v>
      </c>
      <c r="AO6" s="22">
        <f t="shared" si="5"/>
        <v>3.98</v>
      </c>
      <c r="AP6" s="22">
        <f t="shared" si="5"/>
        <v>6.02</v>
      </c>
      <c r="AQ6" s="22">
        <f t="shared" si="5"/>
        <v>7.78</v>
      </c>
      <c r="AR6" s="22">
        <f t="shared" si="5"/>
        <v>9.59</v>
      </c>
      <c r="AS6" s="21" t="str">
        <f>IF(AS7="","",IF(AS7="-","【-】","【"&amp;SUBSTITUTE(TEXT(AS7,"#,##0.00"),"-","△")&amp;"】"))</f>
        <v>【1.50】</v>
      </c>
      <c r="AT6" s="22">
        <f>IF(AT7="",NA(),AT7)</f>
        <v>301.08</v>
      </c>
      <c r="AU6" s="22">
        <f t="shared" ref="AU6:BC6" si="6">IF(AU7="",NA(),AU7)</f>
        <v>270</v>
      </c>
      <c r="AV6" s="22">
        <f t="shared" si="6"/>
        <v>336.67</v>
      </c>
      <c r="AW6" s="22">
        <f t="shared" si="6"/>
        <v>201.01</v>
      </c>
      <c r="AX6" s="22">
        <f t="shared" si="6"/>
        <v>292.67</v>
      </c>
      <c r="AY6" s="22">
        <f t="shared" si="6"/>
        <v>365.18</v>
      </c>
      <c r="AZ6" s="22">
        <f t="shared" si="6"/>
        <v>367.55</v>
      </c>
      <c r="BA6" s="22">
        <f t="shared" si="6"/>
        <v>378.56</v>
      </c>
      <c r="BB6" s="22">
        <f t="shared" si="6"/>
        <v>364.46</v>
      </c>
      <c r="BC6" s="22">
        <f t="shared" si="6"/>
        <v>338.89</v>
      </c>
      <c r="BD6" s="21" t="str">
        <f>IF(BD7="","",IF(BD7="-","【-】","【"&amp;SUBSTITUTE(TEXT(BD7,"#,##0.00"),"-","△")&amp;"】"))</f>
        <v>【243.36】</v>
      </c>
      <c r="BE6" s="22">
        <f>IF(BE7="",NA(),BE7)</f>
        <v>752.19</v>
      </c>
      <c r="BF6" s="22">
        <f t="shared" ref="BF6:BN6" si="7">IF(BF7="",NA(),BF7)</f>
        <v>737.39</v>
      </c>
      <c r="BG6" s="22">
        <f t="shared" si="7"/>
        <v>722.75</v>
      </c>
      <c r="BH6" s="22">
        <f t="shared" si="7"/>
        <v>724.58</v>
      </c>
      <c r="BI6" s="22">
        <f t="shared" si="7"/>
        <v>697.15</v>
      </c>
      <c r="BJ6" s="22">
        <f t="shared" si="7"/>
        <v>371.65</v>
      </c>
      <c r="BK6" s="22">
        <f t="shared" si="7"/>
        <v>418.68</v>
      </c>
      <c r="BL6" s="22">
        <f t="shared" si="7"/>
        <v>395.68</v>
      </c>
      <c r="BM6" s="22">
        <f t="shared" si="7"/>
        <v>403.72</v>
      </c>
      <c r="BN6" s="22">
        <f t="shared" si="7"/>
        <v>400.21</v>
      </c>
      <c r="BO6" s="21" t="str">
        <f>IF(BO7="","",IF(BO7="-","【-】","【"&amp;SUBSTITUTE(TEXT(BO7,"#,##0.00"),"-","△")&amp;"】"))</f>
        <v>【265.93】</v>
      </c>
      <c r="BP6" s="22">
        <f>IF(BP7="",NA(),BP7)</f>
        <v>101.58</v>
      </c>
      <c r="BQ6" s="22">
        <f t="shared" ref="BQ6:BY6" si="8">IF(BQ7="",NA(),BQ7)</f>
        <v>105</v>
      </c>
      <c r="BR6" s="22">
        <f t="shared" si="8"/>
        <v>107.26</v>
      </c>
      <c r="BS6" s="22">
        <f t="shared" si="8"/>
        <v>102.73</v>
      </c>
      <c r="BT6" s="22">
        <f t="shared" si="8"/>
        <v>101.5</v>
      </c>
      <c r="BU6" s="22">
        <f t="shared" si="8"/>
        <v>98.77</v>
      </c>
      <c r="BV6" s="22">
        <f t="shared" si="8"/>
        <v>94.78</v>
      </c>
      <c r="BW6" s="22">
        <f t="shared" si="8"/>
        <v>97.59</v>
      </c>
      <c r="BX6" s="22">
        <f t="shared" si="8"/>
        <v>92.17</v>
      </c>
      <c r="BY6" s="22">
        <f t="shared" si="8"/>
        <v>92.83</v>
      </c>
      <c r="BZ6" s="21" t="str">
        <f>IF(BZ7="","",IF(BZ7="-","【-】","【"&amp;SUBSTITUTE(TEXT(BZ7,"#,##0.00"),"-","△")&amp;"】"))</f>
        <v>【97.82】</v>
      </c>
      <c r="CA6" s="22">
        <f>IF(CA7="",NA(),CA7)</f>
        <v>253.96</v>
      </c>
      <c r="CB6" s="22">
        <f t="shared" ref="CB6:CJ6" si="9">IF(CB7="",NA(),CB7)</f>
        <v>244.74</v>
      </c>
      <c r="CC6" s="22">
        <f t="shared" si="9"/>
        <v>240.45</v>
      </c>
      <c r="CD6" s="22">
        <f t="shared" si="9"/>
        <v>251.82</v>
      </c>
      <c r="CE6" s="22">
        <f t="shared" si="9"/>
        <v>256.05</v>
      </c>
      <c r="CF6" s="22">
        <f t="shared" si="9"/>
        <v>173.67</v>
      </c>
      <c r="CG6" s="22">
        <f t="shared" si="9"/>
        <v>181.3</v>
      </c>
      <c r="CH6" s="22">
        <f t="shared" si="9"/>
        <v>181.71</v>
      </c>
      <c r="CI6" s="22">
        <f t="shared" si="9"/>
        <v>188.51</v>
      </c>
      <c r="CJ6" s="22">
        <f t="shared" si="9"/>
        <v>189.43</v>
      </c>
      <c r="CK6" s="21" t="str">
        <f>IF(CK7="","",IF(CK7="-","【-】","【"&amp;SUBSTITUTE(TEXT(CK7,"#,##0.00"),"-","△")&amp;"】"))</f>
        <v>【177.56】</v>
      </c>
      <c r="CL6" s="22">
        <f>IF(CL7="",NA(),CL7)</f>
        <v>61.64</v>
      </c>
      <c r="CM6" s="22">
        <f t="shared" ref="CM6:CU6" si="10">IF(CM7="",NA(),CM7)</f>
        <v>57.43</v>
      </c>
      <c r="CN6" s="22">
        <f t="shared" si="10"/>
        <v>57.33</v>
      </c>
      <c r="CO6" s="22">
        <f t="shared" si="10"/>
        <v>61.41</v>
      </c>
      <c r="CP6" s="22">
        <f t="shared" si="10"/>
        <v>60.55</v>
      </c>
      <c r="CQ6" s="22">
        <f t="shared" si="10"/>
        <v>59.67</v>
      </c>
      <c r="CR6" s="22">
        <f t="shared" si="10"/>
        <v>55.89</v>
      </c>
      <c r="CS6" s="22">
        <f t="shared" si="10"/>
        <v>55.72</v>
      </c>
      <c r="CT6" s="22">
        <f t="shared" si="10"/>
        <v>55.31</v>
      </c>
      <c r="CU6" s="22">
        <f t="shared" si="10"/>
        <v>55.14</v>
      </c>
      <c r="CV6" s="21" t="str">
        <f>IF(CV7="","",IF(CV7="-","【-】","【"&amp;SUBSTITUTE(TEXT(CV7,"#,##0.00"),"-","△")&amp;"】"))</f>
        <v>【59.81】</v>
      </c>
      <c r="CW6" s="22">
        <f>IF(CW7="",NA(),CW7)</f>
        <v>80.22</v>
      </c>
      <c r="CX6" s="22">
        <f t="shared" ref="CX6:DF6" si="11">IF(CX7="",NA(),CX7)</f>
        <v>80.239999999999995</v>
      </c>
      <c r="CY6" s="22">
        <f t="shared" si="11"/>
        <v>79.8</v>
      </c>
      <c r="CZ6" s="22">
        <f t="shared" si="11"/>
        <v>78.45</v>
      </c>
      <c r="DA6" s="22">
        <f t="shared" si="11"/>
        <v>78.180000000000007</v>
      </c>
      <c r="DB6" s="22">
        <f t="shared" si="11"/>
        <v>84.6</v>
      </c>
      <c r="DC6" s="22">
        <f t="shared" si="11"/>
        <v>81.27</v>
      </c>
      <c r="DD6" s="22">
        <f t="shared" si="11"/>
        <v>81.260000000000005</v>
      </c>
      <c r="DE6" s="22">
        <f t="shared" si="11"/>
        <v>80.36</v>
      </c>
      <c r="DF6" s="22">
        <f t="shared" si="11"/>
        <v>80.13</v>
      </c>
      <c r="DG6" s="21" t="str">
        <f>IF(DG7="","",IF(DG7="-","【-】","【"&amp;SUBSTITUTE(TEXT(DG7,"#,##0.00"),"-","△")&amp;"】"))</f>
        <v>【89.42】</v>
      </c>
      <c r="DH6" s="22">
        <f>IF(DH7="",NA(),DH7)</f>
        <v>46.11</v>
      </c>
      <c r="DI6" s="22">
        <f t="shared" ref="DI6:DQ6" si="12">IF(DI7="",NA(),DI7)</f>
        <v>47.49</v>
      </c>
      <c r="DJ6" s="22">
        <f t="shared" si="12"/>
        <v>48.8</v>
      </c>
      <c r="DK6" s="22">
        <f t="shared" si="12"/>
        <v>49.04</v>
      </c>
      <c r="DL6" s="22">
        <f t="shared" si="12"/>
        <v>49.85</v>
      </c>
      <c r="DM6" s="22">
        <f t="shared" si="12"/>
        <v>48.17</v>
      </c>
      <c r="DN6" s="22">
        <f t="shared" si="12"/>
        <v>50.63</v>
      </c>
      <c r="DO6" s="22">
        <f t="shared" si="12"/>
        <v>51.29</v>
      </c>
      <c r="DP6" s="22">
        <f t="shared" si="12"/>
        <v>52.2</v>
      </c>
      <c r="DQ6" s="22">
        <f t="shared" si="12"/>
        <v>52.7</v>
      </c>
      <c r="DR6" s="21" t="str">
        <f>IF(DR7="","",IF(DR7="-","【-】","【"&amp;SUBSTITUTE(TEXT(DR7,"#,##0.00"),"-","△")&amp;"】"))</f>
        <v>【52.02】</v>
      </c>
      <c r="DS6" s="22">
        <f>IF(DS7="",NA(),DS7)</f>
        <v>16.53</v>
      </c>
      <c r="DT6" s="22">
        <f t="shared" ref="DT6:EB6" si="13">IF(DT7="",NA(),DT7)</f>
        <v>33.89</v>
      </c>
      <c r="DU6" s="22">
        <f t="shared" si="13"/>
        <v>34.090000000000003</v>
      </c>
      <c r="DV6" s="22">
        <f t="shared" si="13"/>
        <v>35</v>
      </c>
      <c r="DW6" s="22">
        <f t="shared" si="13"/>
        <v>35.270000000000003</v>
      </c>
      <c r="DX6" s="22">
        <f t="shared" si="13"/>
        <v>17.12</v>
      </c>
      <c r="DY6" s="22">
        <f t="shared" si="13"/>
        <v>18.28</v>
      </c>
      <c r="DZ6" s="22">
        <f t="shared" si="13"/>
        <v>19.61</v>
      </c>
      <c r="EA6" s="22">
        <f t="shared" si="13"/>
        <v>20.73</v>
      </c>
      <c r="EB6" s="22">
        <f t="shared" si="13"/>
        <v>22.86</v>
      </c>
      <c r="EC6" s="21" t="str">
        <f>IF(EC7="","",IF(EC7="-","【-】","【"&amp;SUBSTITUTE(TEXT(EC7,"#,##0.00"),"-","△")&amp;"】"))</f>
        <v>【25.37】</v>
      </c>
      <c r="ED6" s="22">
        <f>IF(ED7="",NA(),ED7)</f>
        <v>0.36</v>
      </c>
      <c r="EE6" s="22">
        <f t="shared" ref="EE6:EM6" si="14">IF(EE7="",NA(),EE7)</f>
        <v>0.77</v>
      </c>
      <c r="EF6" s="22">
        <f t="shared" si="14"/>
        <v>0.5</v>
      </c>
      <c r="EG6" s="22">
        <f t="shared" si="14"/>
        <v>0.61</v>
      </c>
      <c r="EH6" s="22">
        <f t="shared" si="14"/>
        <v>0.42</v>
      </c>
      <c r="EI6" s="22">
        <f t="shared" si="14"/>
        <v>0.54</v>
      </c>
      <c r="EJ6" s="22">
        <f t="shared" si="14"/>
        <v>0.53</v>
      </c>
      <c r="EK6" s="22">
        <f t="shared" si="14"/>
        <v>0.48</v>
      </c>
      <c r="EL6" s="22">
        <f t="shared" si="14"/>
        <v>0.5</v>
      </c>
      <c r="EM6" s="22">
        <f t="shared" si="14"/>
        <v>0.41</v>
      </c>
      <c r="EN6" s="21" t="str">
        <f>IF(EN7="","",IF(EN7="-","【-】","【"&amp;SUBSTITUTE(TEXT(EN7,"#,##0.00"),"-","△")&amp;"】"))</f>
        <v>【0.62】</v>
      </c>
    </row>
    <row r="7" spans="1:144" s="23" customFormat="1" x14ac:dyDescent="0.15">
      <c r="A7" s="15"/>
      <c r="B7" s="24">
        <v>2023</v>
      </c>
      <c r="C7" s="24">
        <v>422070</v>
      </c>
      <c r="D7" s="24">
        <v>46</v>
      </c>
      <c r="E7" s="24">
        <v>1</v>
      </c>
      <c r="F7" s="24">
        <v>0</v>
      </c>
      <c r="G7" s="24">
        <v>1</v>
      </c>
      <c r="H7" s="24" t="s">
        <v>93</v>
      </c>
      <c r="I7" s="24" t="s">
        <v>94</v>
      </c>
      <c r="J7" s="24" t="s">
        <v>95</v>
      </c>
      <c r="K7" s="24" t="s">
        <v>96</v>
      </c>
      <c r="L7" s="24" t="s">
        <v>97</v>
      </c>
      <c r="M7" s="24" t="s">
        <v>98</v>
      </c>
      <c r="N7" s="25" t="s">
        <v>99</v>
      </c>
      <c r="O7" s="25">
        <v>68.349999999999994</v>
      </c>
      <c r="P7" s="25">
        <v>98.4</v>
      </c>
      <c r="Q7" s="25">
        <v>4820</v>
      </c>
      <c r="R7" s="25">
        <v>28537</v>
      </c>
      <c r="S7" s="25">
        <v>235.12</v>
      </c>
      <c r="T7" s="25">
        <v>121.37</v>
      </c>
      <c r="U7" s="25">
        <v>27836</v>
      </c>
      <c r="V7" s="25">
        <v>104.41</v>
      </c>
      <c r="W7" s="25">
        <v>266.60000000000002</v>
      </c>
      <c r="X7" s="25">
        <v>109.83</v>
      </c>
      <c r="Y7" s="25">
        <v>111.4</v>
      </c>
      <c r="Z7" s="25">
        <v>112.47</v>
      </c>
      <c r="AA7" s="25">
        <v>110.54</v>
      </c>
      <c r="AB7" s="25">
        <v>107.15</v>
      </c>
      <c r="AC7" s="25">
        <v>109.01</v>
      </c>
      <c r="AD7" s="25">
        <v>108.35</v>
      </c>
      <c r="AE7" s="25">
        <v>108.84</v>
      </c>
      <c r="AF7" s="25">
        <v>105.92</v>
      </c>
      <c r="AG7" s="25">
        <v>106.01</v>
      </c>
      <c r="AH7" s="25">
        <v>108.24</v>
      </c>
      <c r="AI7" s="25">
        <v>0</v>
      </c>
      <c r="AJ7" s="25">
        <v>0</v>
      </c>
      <c r="AK7" s="25">
        <v>0</v>
      </c>
      <c r="AL7" s="25">
        <v>0</v>
      </c>
      <c r="AM7" s="25">
        <v>0</v>
      </c>
      <c r="AN7" s="25">
        <v>3.7</v>
      </c>
      <c r="AO7" s="25">
        <v>3.98</v>
      </c>
      <c r="AP7" s="25">
        <v>6.02</v>
      </c>
      <c r="AQ7" s="25">
        <v>7.78</v>
      </c>
      <c r="AR7" s="25">
        <v>9.59</v>
      </c>
      <c r="AS7" s="25">
        <v>1.5</v>
      </c>
      <c r="AT7" s="25">
        <v>301.08</v>
      </c>
      <c r="AU7" s="25">
        <v>270</v>
      </c>
      <c r="AV7" s="25">
        <v>336.67</v>
      </c>
      <c r="AW7" s="25">
        <v>201.01</v>
      </c>
      <c r="AX7" s="25">
        <v>292.67</v>
      </c>
      <c r="AY7" s="25">
        <v>365.18</v>
      </c>
      <c r="AZ7" s="25">
        <v>367.55</v>
      </c>
      <c r="BA7" s="25">
        <v>378.56</v>
      </c>
      <c r="BB7" s="25">
        <v>364.46</v>
      </c>
      <c r="BC7" s="25">
        <v>338.89</v>
      </c>
      <c r="BD7" s="25">
        <v>243.36</v>
      </c>
      <c r="BE7" s="25">
        <v>752.19</v>
      </c>
      <c r="BF7" s="25">
        <v>737.39</v>
      </c>
      <c r="BG7" s="25">
        <v>722.75</v>
      </c>
      <c r="BH7" s="25">
        <v>724.58</v>
      </c>
      <c r="BI7" s="25">
        <v>697.15</v>
      </c>
      <c r="BJ7" s="25">
        <v>371.65</v>
      </c>
      <c r="BK7" s="25">
        <v>418.68</v>
      </c>
      <c r="BL7" s="25">
        <v>395.68</v>
      </c>
      <c r="BM7" s="25">
        <v>403.72</v>
      </c>
      <c r="BN7" s="25">
        <v>400.21</v>
      </c>
      <c r="BO7" s="25">
        <v>265.93</v>
      </c>
      <c r="BP7" s="25">
        <v>101.58</v>
      </c>
      <c r="BQ7" s="25">
        <v>105</v>
      </c>
      <c r="BR7" s="25">
        <v>107.26</v>
      </c>
      <c r="BS7" s="25">
        <v>102.73</v>
      </c>
      <c r="BT7" s="25">
        <v>101.5</v>
      </c>
      <c r="BU7" s="25">
        <v>98.77</v>
      </c>
      <c r="BV7" s="25">
        <v>94.78</v>
      </c>
      <c r="BW7" s="25">
        <v>97.59</v>
      </c>
      <c r="BX7" s="25">
        <v>92.17</v>
      </c>
      <c r="BY7" s="25">
        <v>92.83</v>
      </c>
      <c r="BZ7" s="25">
        <v>97.82</v>
      </c>
      <c r="CA7" s="25">
        <v>253.96</v>
      </c>
      <c r="CB7" s="25">
        <v>244.74</v>
      </c>
      <c r="CC7" s="25">
        <v>240.45</v>
      </c>
      <c r="CD7" s="25">
        <v>251.82</v>
      </c>
      <c r="CE7" s="25">
        <v>256.05</v>
      </c>
      <c r="CF7" s="25">
        <v>173.67</v>
      </c>
      <c r="CG7" s="25">
        <v>181.3</v>
      </c>
      <c r="CH7" s="25">
        <v>181.71</v>
      </c>
      <c r="CI7" s="25">
        <v>188.51</v>
      </c>
      <c r="CJ7" s="25">
        <v>189.43</v>
      </c>
      <c r="CK7" s="25">
        <v>177.56</v>
      </c>
      <c r="CL7" s="25">
        <v>61.64</v>
      </c>
      <c r="CM7" s="25">
        <v>57.43</v>
      </c>
      <c r="CN7" s="25">
        <v>57.33</v>
      </c>
      <c r="CO7" s="25">
        <v>61.41</v>
      </c>
      <c r="CP7" s="25">
        <v>60.55</v>
      </c>
      <c r="CQ7" s="25">
        <v>59.67</v>
      </c>
      <c r="CR7" s="25">
        <v>55.89</v>
      </c>
      <c r="CS7" s="25">
        <v>55.72</v>
      </c>
      <c r="CT7" s="25">
        <v>55.31</v>
      </c>
      <c r="CU7" s="25">
        <v>55.14</v>
      </c>
      <c r="CV7" s="25">
        <v>59.81</v>
      </c>
      <c r="CW7" s="25">
        <v>80.22</v>
      </c>
      <c r="CX7" s="25">
        <v>80.239999999999995</v>
      </c>
      <c r="CY7" s="25">
        <v>79.8</v>
      </c>
      <c r="CZ7" s="25">
        <v>78.45</v>
      </c>
      <c r="DA7" s="25">
        <v>78.180000000000007</v>
      </c>
      <c r="DB7" s="25">
        <v>84.6</v>
      </c>
      <c r="DC7" s="25">
        <v>81.27</v>
      </c>
      <c r="DD7" s="25">
        <v>81.260000000000005</v>
      </c>
      <c r="DE7" s="25">
        <v>80.36</v>
      </c>
      <c r="DF7" s="25">
        <v>80.13</v>
      </c>
      <c r="DG7" s="25">
        <v>89.42</v>
      </c>
      <c r="DH7" s="25">
        <v>46.11</v>
      </c>
      <c r="DI7" s="25">
        <v>47.49</v>
      </c>
      <c r="DJ7" s="25">
        <v>48.8</v>
      </c>
      <c r="DK7" s="25">
        <v>49.04</v>
      </c>
      <c r="DL7" s="25">
        <v>49.85</v>
      </c>
      <c r="DM7" s="25">
        <v>48.17</v>
      </c>
      <c r="DN7" s="25">
        <v>50.63</v>
      </c>
      <c r="DO7" s="25">
        <v>51.29</v>
      </c>
      <c r="DP7" s="25">
        <v>52.2</v>
      </c>
      <c r="DQ7" s="25">
        <v>52.7</v>
      </c>
      <c r="DR7" s="25">
        <v>52.02</v>
      </c>
      <c r="DS7" s="25">
        <v>16.53</v>
      </c>
      <c r="DT7" s="25">
        <v>33.89</v>
      </c>
      <c r="DU7" s="25">
        <v>34.090000000000003</v>
      </c>
      <c r="DV7" s="25">
        <v>35</v>
      </c>
      <c r="DW7" s="25">
        <v>35.270000000000003</v>
      </c>
      <c r="DX7" s="25">
        <v>17.12</v>
      </c>
      <c r="DY7" s="25">
        <v>18.28</v>
      </c>
      <c r="DZ7" s="25">
        <v>19.61</v>
      </c>
      <c r="EA7" s="25">
        <v>20.73</v>
      </c>
      <c r="EB7" s="25">
        <v>22.86</v>
      </c>
      <c r="EC7" s="25">
        <v>25.37</v>
      </c>
      <c r="ED7" s="25">
        <v>0.36</v>
      </c>
      <c r="EE7" s="25">
        <v>0.77</v>
      </c>
      <c r="EF7" s="25">
        <v>0.5</v>
      </c>
      <c r="EG7" s="25">
        <v>0.61</v>
      </c>
      <c r="EH7" s="25">
        <v>0.42</v>
      </c>
      <c r="EI7" s="25">
        <v>0.54</v>
      </c>
      <c r="EJ7" s="25">
        <v>0.53</v>
      </c>
      <c r="EK7" s="25">
        <v>0.48</v>
      </c>
      <c r="EL7" s="25">
        <v>0.5</v>
      </c>
      <c r="EM7" s="25">
        <v>0.41</v>
      </c>
      <c r="EN7" s="25">
        <v>0.62</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36892</v>
      </c>
      <c r="C10" s="29">
        <f t="shared" ref="C10:F10" si="15">DATEVALUE($B7-C11&amp;"/1/"&amp;C12)</f>
        <v>37257</v>
      </c>
      <c r="D10" s="29">
        <f t="shared" si="15"/>
        <v>37622</v>
      </c>
      <c r="E10" s="29">
        <f t="shared" si="15"/>
        <v>37987</v>
      </c>
      <c r="F10" s="29">
        <f t="shared" si="15"/>
        <v>38353</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107</v>
      </c>
      <c r="D13" t="s">
        <v>108</v>
      </c>
      <c r="E13" t="s">
        <v>107</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丸山 正樹</cp:lastModifiedBy>
  <dcterms:modified xsi:type="dcterms:W3CDTF">2026-01-22T00:43:15Z</dcterms:modified>
</cp:coreProperties>
</file>