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1file02\財務部\財政課\財政班\令和07年度\05_公営企業関係\02_照会\20260114132958_【長崎県市町村課：1／27〆】公営企業に係る経営比較分析表（令和6年度決算）の分析等について\03_疑義照会（各課回答）\01_回答\"/>
    </mc:Choice>
  </mc:AlternateContent>
  <xr:revisionPtr revIDLastSave="0" documentId="13_ncr:1_{B0D0D19B-F055-4BB4-B466-2C21AD6EEA8F}" xr6:coauthVersionLast="47" xr6:coauthVersionMax="47" xr10:uidLastSave="{00000000-0000-0000-0000-000000000000}"/>
  <workbookProtection workbookAlgorithmName="SHA-512" workbookHashValue="Q0l/ecUzOG1xGdRtavz8TD4SstrO327ljmXaiC15q6Zh5oCphJGJMQJy2IdZoXja5INFKA96LGCAfgS3Nip5kg==" workbookSaltValue="CX1uz7LzGtnkA3YuA0GWjA==" workbookSpinCount="100000" lockStructure="1"/>
  <bookViews>
    <workbookView xWindow="-28920" yWindow="-8370" windowWidth="29040" windowHeight="15720" xr2:uid="{00000000-000D-0000-FFFF-FFFF00000000}"/>
  </bookViews>
  <sheets>
    <sheet name="法非適用_観光施設・休養宿泊施設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E7" i="5" l="1"/>
  <c r="ED7" i="5"/>
  <c r="EC7" i="5"/>
  <c r="EB7" i="5"/>
  <c r="EA7" i="5"/>
  <c r="DZ7" i="5"/>
  <c r="DY7" i="5"/>
  <c r="DX7" i="5"/>
  <c r="DW7" i="5"/>
  <c r="DV7" i="5"/>
  <c r="DJ7" i="5"/>
  <c r="DI7" i="5"/>
  <c r="CV7" i="5"/>
  <c r="CU7" i="5"/>
  <c r="CT7" i="5"/>
  <c r="CS7" i="5"/>
  <c r="CR7" i="5"/>
  <c r="CQ7" i="5"/>
  <c r="CP7" i="5"/>
  <c r="CO7" i="5"/>
  <c r="CN7" i="5"/>
  <c r="CM7" i="5"/>
  <c r="CK7" i="5"/>
  <c r="CJ7" i="5"/>
  <c r="CI7" i="5"/>
  <c r="CH7" i="5"/>
  <c r="CG7" i="5"/>
  <c r="CF7" i="5"/>
  <c r="CE7" i="5"/>
  <c r="CD7" i="5"/>
  <c r="CC7" i="5"/>
  <c r="CB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AQ10" i="4" s="1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N88" i="4" s="1"/>
  <c r="EE6" i="5"/>
  <c r="ED6" i="5"/>
  <c r="EC6" i="5"/>
  <c r="EB6" i="5"/>
  <c r="EA6" i="5"/>
  <c r="DZ6" i="5"/>
  <c r="DY6" i="5"/>
  <c r="DX6" i="5"/>
  <c r="DW6" i="5"/>
  <c r="DV6" i="5"/>
  <c r="DJ6" i="5"/>
  <c r="DI6" i="5"/>
  <c r="CU67" i="4" s="1"/>
  <c r="CW6" i="5"/>
  <c r="H88" i="4" s="1"/>
  <c r="CV6" i="5"/>
  <c r="CU6" i="5"/>
  <c r="CT6" i="5"/>
  <c r="CS6" i="5"/>
  <c r="CR6" i="5"/>
  <c r="CQ6" i="5"/>
  <c r="CP6" i="5"/>
  <c r="CO6" i="5"/>
  <c r="CN6" i="5"/>
  <c r="CM6" i="5"/>
  <c r="CL6" i="5"/>
  <c r="G88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I88" i="4"/>
  <c r="F88" i="4"/>
  <c r="E88" i="4"/>
  <c r="ML78" i="4"/>
  <c r="LX78" i="4"/>
  <c r="LJ78" i="4"/>
  <c r="KV78" i="4"/>
  <c r="KH78" i="4"/>
  <c r="IX78" i="4"/>
  <c r="IJ78" i="4"/>
  <c r="HV78" i="4"/>
  <c r="HH78" i="4"/>
  <c r="GT78" i="4"/>
  <c r="BV78" i="4"/>
  <c r="BH78" i="4"/>
  <c r="AT78" i="4"/>
  <c r="AF78" i="4"/>
  <c r="R78" i="4"/>
  <c r="ML77" i="4"/>
  <c r="LX77" i="4"/>
  <c r="LJ77" i="4"/>
  <c r="KV77" i="4"/>
  <c r="KH77" i="4"/>
  <c r="IX77" i="4"/>
  <c r="IJ77" i="4"/>
  <c r="HV77" i="4"/>
  <c r="HH77" i="4"/>
  <c r="GT77" i="4"/>
  <c r="BV77" i="4"/>
  <c r="BH77" i="4"/>
  <c r="AT77" i="4"/>
  <c r="AF77" i="4"/>
  <c r="R77" i="4"/>
  <c r="CU76" i="4"/>
  <c r="ML54" i="4"/>
  <c r="LX54" i="4"/>
  <c r="LJ54" i="4"/>
  <c r="KV54" i="4"/>
  <c r="KH54" i="4"/>
  <c r="IX54" i="4"/>
  <c r="IJ54" i="4"/>
  <c r="HV54" i="4"/>
  <c r="HH54" i="4"/>
  <c r="GT54" i="4"/>
  <c r="FJ54" i="4"/>
  <c r="EV54" i="4"/>
  <c r="EH54" i="4"/>
  <c r="DT54" i="4"/>
  <c r="DF54" i="4"/>
  <c r="BV54" i="4"/>
  <c r="BH54" i="4"/>
  <c r="AT54" i="4"/>
  <c r="AF54" i="4"/>
  <c r="R54" i="4"/>
  <c r="ML53" i="4"/>
  <c r="LX53" i="4"/>
  <c r="LJ53" i="4"/>
  <c r="KV53" i="4"/>
  <c r="KH53" i="4"/>
  <c r="IX53" i="4"/>
  <c r="IJ53" i="4"/>
  <c r="HV53" i="4"/>
  <c r="HH53" i="4"/>
  <c r="GT53" i="4"/>
  <c r="FJ53" i="4"/>
  <c r="EV53" i="4"/>
  <c r="EH53" i="4"/>
  <c r="DT53" i="4"/>
  <c r="DF53" i="4"/>
  <c r="BV53" i="4"/>
  <c r="BH53" i="4"/>
  <c r="AT53" i="4"/>
  <c r="AF53" i="4"/>
  <c r="R53" i="4"/>
  <c r="IX32" i="4"/>
  <c r="IJ32" i="4"/>
  <c r="HV32" i="4"/>
  <c r="HH32" i="4"/>
  <c r="GT32" i="4"/>
  <c r="FJ32" i="4"/>
  <c r="EV32" i="4"/>
  <c r="EH32" i="4"/>
  <c r="DT32" i="4"/>
  <c r="DF32" i="4"/>
  <c r="BV32" i="4"/>
  <c r="BH32" i="4"/>
  <c r="AT32" i="4"/>
  <c r="AF32" i="4"/>
  <c r="R32" i="4"/>
  <c r="IX31" i="4"/>
  <c r="IJ31" i="4"/>
  <c r="HV31" i="4"/>
  <c r="HH31" i="4"/>
  <c r="GT31" i="4"/>
  <c r="FJ31" i="4"/>
  <c r="EV31" i="4"/>
  <c r="EH31" i="4"/>
  <c r="DT31" i="4"/>
  <c r="DF31" i="4"/>
  <c r="BV31" i="4"/>
  <c r="BH31" i="4"/>
  <c r="AT31" i="4"/>
  <c r="AF31" i="4"/>
  <c r="R31" i="4"/>
  <c r="LO10" i="4"/>
  <c r="JV10" i="4"/>
  <c r="IC10" i="4"/>
  <c r="DU10" i="4"/>
  <c r="CF10" i="4"/>
  <c r="B10" i="4"/>
  <c r="LO8" i="4"/>
  <c r="JV8" i="4"/>
  <c r="IC8" i="4"/>
  <c r="FJ8" i="4"/>
  <c r="DU8" i="4"/>
  <c r="CF8" i="4"/>
  <c r="AQ8" i="4"/>
  <c r="B8" i="4"/>
  <c r="B6" i="4"/>
  <c r="BV76" i="4" l="1"/>
  <c r="FJ52" i="4"/>
  <c r="IX30" i="4"/>
  <c r="ML76" i="4"/>
  <c r="BV52" i="4"/>
  <c r="FJ30" i="4"/>
  <c r="IX76" i="4"/>
  <c r="ML52" i="4"/>
  <c r="BV30" i="4"/>
  <c r="IX52" i="4"/>
  <c r="C11" i="5"/>
  <c r="M88" i="4"/>
  <c r="D11" i="5"/>
  <c r="E11" i="5"/>
  <c r="B11" i="5"/>
  <c r="R76" i="4" l="1"/>
  <c r="DF52" i="4"/>
  <c r="GT30" i="4"/>
  <c r="KH76" i="4"/>
  <c r="R52" i="4"/>
  <c r="DF30" i="4"/>
  <c r="GT76" i="4"/>
  <c r="KH52" i="4"/>
  <c r="R30" i="4"/>
  <c r="GT52" i="4"/>
  <c r="KV76" i="4"/>
  <c r="AF52" i="4"/>
  <c r="DT30" i="4"/>
  <c r="HH76" i="4"/>
  <c r="KV52" i="4"/>
  <c r="AF30" i="4"/>
  <c r="HH52" i="4"/>
  <c r="AF76" i="4"/>
  <c r="DT52" i="4"/>
  <c r="HH30" i="4"/>
  <c r="IJ52" i="4"/>
  <c r="BH76" i="4"/>
  <c r="EV52" i="4"/>
  <c r="IJ30" i="4"/>
  <c r="LX76" i="4"/>
  <c r="BH52" i="4"/>
  <c r="EV30" i="4"/>
  <c r="IJ76" i="4"/>
  <c r="LX52" i="4"/>
  <c r="BH30" i="4"/>
  <c r="HV76" i="4"/>
  <c r="LJ52" i="4"/>
  <c r="AT30" i="4"/>
  <c r="HV52" i="4"/>
  <c r="AT76" i="4"/>
  <c r="EH52" i="4"/>
  <c r="HV30" i="4"/>
  <c r="LJ76" i="4"/>
  <c r="AT52" i="4"/>
  <c r="EH30" i="4"/>
</calcChain>
</file>

<file path=xl/sharedStrings.xml><?xml version="1.0" encoding="utf-8"?>
<sst xmlns="http://schemas.openxmlformats.org/spreadsheetml/2006/main" count="301" uniqueCount="143">
  <si>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</si>
  <si>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</si>
  <si>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</si>
  <si>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</si>
  <si>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</si>
  <si>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</si>
  <si>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客単価(円)</t>
    <rPh sb="0" eb="3">
      <t>キャクタンカ</t>
    </rPh>
    <rPh sb="4" eb="5">
      <t>エン</t>
    </rPh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</si>
  <si>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</si>
  <si>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インターネットによる予約割合(％)</t>
    <rPh sb="10" eb="12">
      <t>ヨヤク</t>
    </rPh>
    <rPh sb="12" eb="14">
      <t>ワリアイ</t>
    </rPh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</si>
  <si>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</si>
  <si>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</si>
  <si>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</si>
  <si>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</si>
  <si>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</si>
  <si>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建物延面積(㎡)</t>
    <rPh sb="0" eb="2">
      <t>タテモノ</t>
    </rPh>
    <rPh sb="2" eb="3">
      <t>エン</t>
    </rPh>
    <rPh sb="3" eb="5">
      <t>メンセキ</t>
    </rPh>
    <phoneticPr fontId="5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</si>
  <si>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5"/>
  </si>
  <si>
    <t>バリアフリー法の基準適合性</t>
    <phoneticPr fontId="5"/>
  </si>
  <si>
    <t>トイレ洋式化率(％)</t>
    <rPh sb="3" eb="6">
      <t>ヨウシキカ</t>
    </rPh>
    <rPh sb="6" eb="7">
      <t>リツ</t>
    </rPh>
    <phoneticPr fontId="5"/>
  </si>
  <si>
    <t>Wi-Fi設置</t>
    <rPh sb="5" eb="7">
      <t>セッチ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</si>
  <si>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</si>
  <si>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</si>
  <si>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</si>
  <si>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</si>
  <si>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</si>
  <si>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</si>
  <si>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</si>
  <si>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</si>
  <si>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</si>
  <si>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rPh sb="3" eb="5">
      <t>シサン</t>
    </rPh>
    <rPh sb="5" eb="6">
      <t>トウ</t>
    </rPh>
    <rPh sb="7" eb="9">
      <t>ジョウキョウ</t>
    </rPh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</si>
  <si>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</si>
  <si>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</si>
  <si>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</si>
  <si>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5"/>
  </si>
  <si>
    <t>全体総括</t>
    <rPh sb="0" eb="2">
      <t>ゼンタイ</t>
    </rPh>
    <rPh sb="2" eb="4">
      <t>ソウカツ</t>
    </rPh>
    <phoneticPr fontId="5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</si>
  <si>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</si>
  <si>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</si>
  <si>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</si>
  <si>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</si>
  <si>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</si>
  <si>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</si>
  <si>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</si>
  <si>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</si>
  <si>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</si>
  <si>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</si>
  <si>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</si>
  <si>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</si>
  <si>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⑪</t>
    <phoneticPr fontId="5"/>
  </si>
  <si>
    <t>⑫</t>
    <phoneticPr fontId="5"/>
  </si>
  <si>
    <t>-</t>
    <phoneticPr fontId="5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</si>
  <si>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</si>
  <si>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</si>
  <si>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</si>
  <si>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</si>
  <si>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</si>
  <si>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</si>
  <si>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</si>
  <si>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</si>
  <si>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</si>
  <si>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</si>
  <si>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</si>
  <si>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</si>
  <si>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</si>
  <si>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</si>
  <si>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</si>
  <si>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③宿泊者一人当たりの他会計補助金額(円)</t>
    <phoneticPr fontId="5"/>
  </si>
  <si>
    <t>④定員稼働率(％)</t>
    <phoneticPr fontId="5"/>
  </si>
  <si>
    <t>⑤売上高人件費比率(％)</t>
    <phoneticPr fontId="5"/>
  </si>
  <si>
    <t>⑥売上高ＧＯＰ比率(％)</t>
    <phoneticPr fontId="5"/>
  </si>
  <si>
    <t>⑦ＥＢＩＴＤＡ(千円)</t>
    <phoneticPr fontId="5"/>
  </si>
  <si>
    <t>⑧有形固定資産減価償却率(％)</t>
    <phoneticPr fontId="5"/>
  </si>
  <si>
    <t>⑨施設の
資産価値(千円)</t>
    <phoneticPr fontId="5"/>
  </si>
  <si>
    <t>⑩設備投資
見込額(千円)</t>
    <phoneticPr fontId="5"/>
  </si>
  <si>
    <t>⑪累積欠損金比率(％)</t>
    <phoneticPr fontId="5"/>
  </si>
  <si>
    <t>⑫企業債残高対料金収入比率(％)</t>
    <phoneticPr fontId="5"/>
  </si>
  <si>
    <t>⑬施設と周辺地域の宿泊客数動向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</si>
  <si>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</si>
  <si>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</si>
  <si>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</si>
  <si>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2">
      <t>ギョウム</t>
    </rPh>
    <rPh sb="2" eb="4">
      <t>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</si>
  <si>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</si>
  <si>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</si>
  <si>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資金不足比率</t>
    <rPh sb="0" eb="2">
      <t>シキン</t>
    </rPh>
    <rPh sb="2" eb="4">
      <t>フソク</t>
    </rPh>
    <rPh sb="4" eb="6">
      <t>ヒリツ</t>
    </rPh>
    <phoneticPr fontId="5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</si>
  <si>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</si>
  <si>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</t>
    <rPh sb="0" eb="2">
      <t>タテモノ</t>
    </rPh>
    <rPh sb="2" eb="3">
      <t>エン</t>
    </rPh>
    <rPh sb="3" eb="5">
      <t>メンセキ</t>
    </rPh>
    <phoneticPr fontId="5"/>
  </si>
  <si>
    <t>宿泊定員数</t>
    <rPh sb="0" eb="2">
      <t>シュクハク</t>
    </rPh>
    <rPh sb="2" eb="5">
      <t>テイインスウ</t>
    </rPh>
    <phoneticPr fontId="5"/>
  </si>
  <si>
    <t>実質客単価</t>
    <rPh sb="0" eb="2">
      <t>ジッシツ</t>
    </rPh>
    <rPh sb="2" eb="5">
      <t>キャクタンカ</t>
    </rPh>
    <phoneticPr fontId="5"/>
  </si>
  <si>
    <t>インターネットによる予約割合</t>
    <rPh sb="10" eb="12">
      <t>ヨヤク</t>
    </rPh>
    <rPh sb="12" eb="14">
      <t>ワリアイ</t>
    </rPh>
    <phoneticPr fontId="5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</si>
  <si>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5"/>
  </si>
  <si>
    <t>トイレ洋式化率</t>
    <rPh sb="3" eb="6">
      <t>ヨウシキカ</t>
    </rPh>
    <rPh sb="6" eb="7">
      <t>リツ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</si>
  <si>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</si>
  <si>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</si>
  <si>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</si>
  <si>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</si>
  <si>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</si>
  <si>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</si>
  <si>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</si>
  <si>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</si>
  <si>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</si>
  <si>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</si>
  <si>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</si>
  <si>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</si>
  <si>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</si>
  <si>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当該値(N-3)</t>
    <phoneticPr fontId="5"/>
  </si>
  <si>
    <t>当該値(N-2)</t>
    <phoneticPr fontId="5"/>
  </si>
  <si>
    <t>当該値(N-1)</t>
    <phoneticPr fontId="5"/>
  </si>
  <si>
    <t>当該値(N-4)</t>
    <phoneticPr fontId="5"/>
  </si>
  <si>
    <t>当該値(N)</t>
    <phoneticPr fontId="5"/>
  </si>
  <si>
    <t>公営企業(N-4)</t>
    <phoneticPr fontId="5"/>
  </si>
  <si>
    <t>公営企業(N-3)</t>
  </si>
  <si>
    <t>公営企業(N-2)</t>
  </si>
  <si>
    <t>公営企業(N-1)</t>
  </si>
  <si>
    <t>公営企業(N)</t>
  </si>
  <si>
    <t>市町村(N-4)</t>
    <phoneticPr fontId="5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</si>
  <si>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</si>
  <si>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</si>
  <si>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</si>
  <si>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</si>
  <si>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</si>
  <si>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</si>
  <si>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</si>
  <si>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</si>
  <si>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</si>
  <si>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長崎県　平戸市</t>
  </si>
  <si>
    <t>いさりびの里</t>
  </si>
  <si>
    <t>法非適用</t>
  </si>
  <si>
    <t>観光施設事業</t>
  </si>
  <si>
    <t>休養宿泊施設</t>
  </si>
  <si>
    <t>Ａ１Ｂ２</t>
  </si>
  <si>
    <t>非設置</t>
  </si>
  <si>
    <t>該当数値なし</t>
  </si>
  <si>
    <t>利用料金制</t>
  </si>
  <si>
    <t>無</t>
  </si>
  <si>
    <t>有</t>
  </si>
  <si>
    <t>-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</si>
  <si>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</si>
  <si>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</si>
  <si>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</si>
  <si>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</si>
  <si>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</si>
  <si>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企業債残高はない。施設が建築後28年経過していることから、国の補助金（宿泊施設の高付加価値化事業）を活用し、大規模改修を行った。（外壁・屋上の防水改修、研修室を部屋に改修（3部屋）、大浴場全面リニューアル等）。
今後も施設の長寿命化を図るため、R8～R10にかけて内装の改修工事を予定している。</t>
    <rPh sb="140" eb="142">
      <t>ヨテイ</t>
    </rPh>
    <phoneticPr fontId="5"/>
  </si>
  <si>
    <t xml:space="preserve">大規模改修工事の影響により31日間休館することになり利用者が減少した。
</t>
    <phoneticPr fontId="5"/>
  </si>
  <si>
    <t xml:space="preserve">大島地区では人口減少が進行しており（1,610人→864人）、法事や宴会需要にも影響が生じている。施設については、島内唯一の宿泊施設であるため、計画的に改修を行い、長寿命化を図っていくこととしている。人材については現状確保できているものの、昨今の物価高騰に加えて、離島なため別途航送料等の経費もかかり営業費用の増加しており、さらなる見直しが必要と思われる。指定管理者と協議を行い、さらなる経営改善を図っていく必要がある。
</t>
    <phoneticPr fontId="5"/>
  </si>
  <si>
    <t>売上高GOP比率・EBITDAともに低い。売上高人件費率は高く、他会計補助金に依存している傾向が見られる。収益的収支比率は宴会等の利用者の減少により赤字となった。（R5宴会44件938人→R6宴会34件→530人）
②他会計補助金比率及び③宿泊者一人当たりの他会計補助金額は、令和６年度に大規模改修工事を行ったことから、改修費用の増額と改修工事の影響により施設を31日間休館したことで利用客が減少したため、昨年度に比べ増加している。</t>
    <rPh sb="117" eb="118">
      <t>オヨ</t>
    </rPh>
    <rPh sb="138" eb="140">
      <t>レイワ</t>
    </rPh>
    <rPh sb="141" eb="143">
      <t>ネンド</t>
    </rPh>
    <rPh sb="144" eb="147">
      <t>ダイキボ</t>
    </rPh>
    <rPh sb="147" eb="149">
      <t>カイシュウ</t>
    </rPh>
    <rPh sb="149" eb="151">
      <t>コウジ</t>
    </rPh>
    <rPh sb="152" eb="153">
      <t>オコナ</t>
    </rPh>
    <rPh sb="160" eb="164">
      <t>カイシュウヒヨウ</t>
    </rPh>
    <rPh sb="165" eb="167">
      <t>ゾウガク</t>
    </rPh>
    <rPh sb="168" eb="170">
      <t>カイシュウ</t>
    </rPh>
    <rPh sb="170" eb="172">
      <t>コウジ</t>
    </rPh>
    <rPh sb="173" eb="175">
      <t>エイキョウ</t>
    </rPh>
    <rPh sb="178" eb="180">
      <t>シセツ</t>
    </rPh>
    <rPh sb="183" eb="185">
      <t>ニチカン</t>
    </rPh>
    <rPh sb="185" eb="187">
      <t>キュウカン</t>
    </rPh>
    <rPh sb="192" eb="195">
      <t>リヨウキャク</t>
    </rPh>
    <rPh sb="196" eb="198">
      <t>ゲンショウ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</si>
</sst>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#,##0.0;&quot;△ &quot;#,##0.0"/>
    <numFmt numFmtId="178" formatCode="ge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0" xfId="0" applyFo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10" xfId="0" applyFont="1" applyBorder="1">
      <alignment vertical="center"/>
    </xf>
    <xf numFmtId="38" fontId="8" fillId="0" borderId="0" xfId="1" applyFont="1" applyBorder="1" applyAlignment="1">
      <alignment vertical="center"/>
    </xf>
    <xf numFmtId="0" fontId="6" fillId="0" borderId="0" xfId="0" applyFo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38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2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38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79" fontId="0" fillId="0" borderId="5" xfId="0" applyNumberFormat="1" applyBorder="1">
      <alignment vertical="center"/>
    </xf>
    <xf numFmtId="182" fontId="0" fillId="0" borderId="5" xfId="1" applyNumberFormat="1" applyFont="1" applyBorder="1" applyAlignment="1">
      <alignment vertical="center" shrinkToFit="1"/>
    </xf>
    <xf numFmtId="183" fontId="0" fillId="0" borderId="0" xfId="0" applyNumberFormat="1">
      <alignment vertical="center"/>
    </xf>
    <xf numFmtId="184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>
      <alignment horizontal="center" vertical="center" shrinkToFit="1"/>
    </xf>
    <xf numFmtId="176" fontId="8" fillId="0" borderId="5" xfId="1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14" fillId="0" borderId="9" xfId="0" applyFont="1" applyFill="1" applyBorder="1" applyAlignment="1" applyProtection="1">
      <alignment horizontal="left" vertical="top" wrapText="1"/>
      <protection locked="0"/>
    </xf>
    <xf numFmtId="0" fontId="14" fillId="0" borderId="0" xfId="0" applyFont="1" applyFill="1" applyAlignment="1" applyProtection="1">
      <alignment horizontal="left" vertical="top" wrapText="1"/>
      <protection locked="0"/>
    </xf>
    <xf numFmtId="0" fontId="14" fillId="0" borderId="10" xfId="0" applyFont="1" applyFill="1" applyBorder="1" applyAlignment="1" applyProtection="1">
      <alignment horizontal="left" vertical="top" wrapText="1"/>
      <protection locked="0"/>
    </xf>
    <xf numFmtId="0" fontId="14" fillId="0" borderId="11" xfId="0" applyFont="1" applyFill="1" applyBorder="1" applyAlignment="1" applyProtection="1">
      <alignment horizontal="left" vertical="top" wrapText="1"/>
      <protection locked="0"/>
    </xf>
    <xf numFmtId="0" fontId="14" fillId="0" borderId="1" xfId="0" applyFont="1" applyFill="1" applyBorder="1" applyAlignment="1" applyProtection="1">
      <alignment horizontal="left" vertical="top" wrapText="1"/>
      <protection locked="0"/>
    </xf>
    <xf numFmtId="0" fontId="14" fillId="0" borderId="12" xfId="0" applyFont="1" applyFill="1" applyBorder="1" applyAlignment="1" applyProtection="1">
      <alignment horizontal="left" vertical="top" wrapText="1"/>
      <protection locked="0"/>
    </xf>
    <xf numFmtId="180" fontId="11" fillId="0" borderId="14" xfId="0" applyNumberFormat="1" applyFont="1" applyBorder="1" applyAlignment="1" applyProtection="1">
      <alignment horizontal="center" vertical="center" shrinkToFit="1"/>
      <protection hidden="1"/>
    </xf>
    <xf numFmtId="180" fontId="11" fillId="0" borderId="15" xfId="0" applyNumberFormat="1" applyFont="1" applyBorder="1" applyAlignment="1" applyProtection="1">
      <alignment horizontal="center" vertical="center" shrinkToFit="1"/>
      <protection hidden="1"/>
    </xf>
    <xf numFmtId="180" fontId="11" fillId="0" borderId="16" xfId="0" applyNumberFormat="1" applyFont="1" applyBorder="1" applyAlignment="1" applyProtection="1">
      <alignment horizontal="center" vertical="center" shrinkToFit="1"/>
      <protection hidden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177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8143</c:v>
                </c:pt>
                <c:pt idx="1">
                  <c:v>7843</c:v>
                </c:pt>
                <c:pt idx="2">
                  <c:v>17684</c:v>
                </c:pt>
                <c:pt idx="3">
                  <c:v>9963</c:v>
                </c:pt>
                <c:pt idx="4">
                  <c:v>86802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C8-45A1-9A5A-B2F4CD680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2208"/>
        <c:axId val="8198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63431</c:v>
                </c:pt>
                <c:pt idx="1">
                  <c:v>541785</c:v>
                </c:pt>
                <c:pt idx="2">
                  <c:v>5910</c:v>
                </c:pt>
                <c:pt idx="3">
                  <c:v>6101</c:v>
                </c:pt>
                <c:pt idx="4">
                  <c:v>9063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8-45A1-9A5A-B2F4CD680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2208"/>
        <c:axId val="81984512"/>
      </c:lineChart>
      <c:catAx>
        <c:axId val="81982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4512"/>
        <c:crosses val="autoZero"/>
        <c:auto val="1"/>
        <c:lblAlgn val="ctr"/>
        <c:lblOffset val="100"/>
        <c:noMultiLvlLbl val="1"/>
      </c:catAx>
      <c:valAx>
        <c:axId val="81984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982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31A-45C4-9C95-EAA971148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67360"/>
        <c:axId val="8196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A-45C4-9C95-EAA971148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67360"/>
        <c:axId val="81969536"/>
      </c:lineChart>
      <c:catAx>
        <c:axId val="81967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69536"/>
        <c:crosses val="autoZero"/>
        <c:auto val="1"/>
        <c:lblAlgn val="ctr"/>
        <c:lblOffset val="100"/>
        <c:noMultiLvlLbl val="1"/>
      </c:catAx>
      <c:valAx>
        <c:axId val="8196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67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 w="28575" cap="rnd">
              <a:solidFill>
                <a:srgbClr val="3366FF"/>
              </a:solidFill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4.2700000000000002E-2</c:v>
                </c:pt>
                <c:pt idx="1">
                  <c:v>3.3300000000000003E-2</c:v>
                </c:pt>
                <c:pt idx="2">
                  <c:v>3.44E-2</c:v>
                </c:pt>
                <c:pt idx="3">
                  <c:v>2.46E-2</c:v>
                </c:pt>
                <c:pt idx="4">
                  <c:v>3.73E-2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6-41F6-ADCF-CE122F6A0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5600"/>
        <c:axId val="96097024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 w="28575" cap="rnd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4.0000000000000002E-4</c:v>
                </c:pt>
                <c:pt idx="1">
                  <c:v>4.0000000000000002E-4</c:v>
                </c:pt>
                <c:pt idx="2">
                  <c:v>2.9999999999999997E-4</c:v>
                </c:pt>
                <c:pt idx="3">
                  <c:v>2.9999999999999997E-4</c:v>
                </c:pt>
                <c:pt idx="4">
                  <c:v>2.0000000000000001E-4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6-41F6-ADCF-CE122F6A0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249704"/>
        <c:axId val="673252224"/>
      </c:lineChart>
      <c:catAx>
        <c:axId val="960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97024"/>
        <c:crosses val="autoZero"/>
        <c:auto val="1"/>
        <c:lblAlgn val="ctr"/>
        <c:lblOffset val="100"/>
        <c:noMultiLvlLbl val="1"/>
      </c:catAx>
      <c:valAx>
        <c:axId val="9609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25600"/>
        <c:crosses val="autoZero"/>
        <c:crossBetween val="between"/>
      </c:valAx>
      <c:valAx>
        <c:axId val="673252224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673249704"/>
        <c:crosses val="max"/>
        <c:crossBetween val="between"/>
      </c:valAx>
      <c:catAx>
        <c:axId val="673249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325222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32.200000000000003</c:v>
                </c:pt>
                <c:pt idx="1">
                  <c:v>31.5</c:v>
                </c:pt>
                <c:pt idx="2">
                  <c:v>47.4</c:v>
                </c:pt>
                <c:pt idx="3">
                  <c:v>38.1</c:v>
                </c:pt>
                <c:pt idx="4">
                  <c:v>53.4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7-4449-A229-E7B01FEA1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47.8</c:v>
                </c:pt>
                <c:pt idx="1">
                  <c:v>27.2</c:v>
                </c:pt>
                <c:pt idx="2">
                  <c:v>23.7</c:v>
                </c:pt>
                <c:pt idx="3">
                  <c:v>26.4</c:v>
                </c:pt>
                <c:pt idx="4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7-4449-A229-E7B01FEA1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61.3</c:v>
                </c:pt>
                <c:pt idx="1">
                  <c:v>92.9</c:v>
                </c:pt>
                <c:pt idx="2">
                  <c:v>99.8</c:v>
                </c:pt>
                <c:pt idx="3">
                  <c:v>115.6</c:v>
                </c:pt>
                <c:pt idx="4">
                  <c:v>91.9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7-4EB4-B2DD-18D16B15A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5184"/>
        <c:axId val="76447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96.8</c:v>
                </c:pt>
                <c:pt idx="1">
                  <c:v>94</c:v>
                </c:pt>
                <c:pt idx="2">
                  <c:v>98.4</c:v>
                </c:pt>
                <c:pt idx="3">
                  <c:v>102.5</c:v>
                </c:pt>
                <c:pt idx="4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7-4EB4-B2DD-18D16B15A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45184"/>
        <c:axId val="76447104"/>
      </c:lineChart>
      <c:catAx>
        <c:axId val="76445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47104"/>
        <c:crosses val="autoZero"/>
        <c:auto val="1"/>
        <c:lblAlgn val="ctr"/>
        <c:lblOffset val="100"/>
        <c:noMultiLvlLbl val="1"/>
      </c:catAx>
      <c:valAx>
        <c:axId val="76447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45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-14194</c:v>
                </c:pt>
                <c:pt idx="1">
                  <c:v>-18714</c:v>
                </c:pt>
                <c:pt idx="2">
                  <c:v>-34282</c:v>
                </c:pt>
                <c:pt idx="3">
                  <c:v>-16879</c:v>
                </c:pt>
                <c:pt idx="4">
                  <c:v>-16107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C7-42E5-A630-528873F2B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98592"/>
        <c:axId val="7840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583147</c:v>
                </c:pt>
                <c:pt idx="1">
                  <c:v>-24727</c:v>
                </c:pt>
                <c:pt idx="2">
                  <c:v>-21071</c:v>
                </c:pt>
                <c:pt idx="3">
                  <c:v>-18563</c:v>
                </c:pt>
                <c:pt idx="4">
                  <c:v>-25061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7-42E5-A630-528873F2B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98592"/>
        <c:axId val="78400512"/>
      </c:lineChart>
      <c:catAx>
        <c:axId val="7839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00512"/>
        <c:crosses val="autoZero"/>
        <c:auto val="1"/>
        <c:lblAlgn val="ctr"/>
        <c:lblOffset val="100"/>
        <c:noMultiLvlLbl val="1"/>
      </c:catAx>
      <c:valAx>
        <c:axId val="7840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398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-107.9</c:v>
                </c:pt>
                <c:pt idx="1">
                  <c:v>-93.9</c:v>
                </c:pt>
                <c:pt idx="2">
                  <c:v>-120.4</c:v>
                </c:pt>
                <c:pt idx="3">
                  <c:v>-55.7</c:v>
                </c:pt>
                <c:pt idx="4">
                  <c:v>-76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D-41FD-85AB-F4662D9FD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8688"/>
        <c:axId val="7842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-152.6</c:v>
                </c:pt>
                <c:pt idx="1">
                  <c:v>-62.5</c:v>
                </c:pt>
                <c:pt idx="2">
                  <c:v>-110.4</c:v>
                </c:pt>
                <c:pt idx="3">
                  <c:v>-94.5</c:v>
                </c:pt>
                <c:pt idx="4">
                  <c:v>-116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D-41FD-85AB-F4662D9FD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8688"/>
        <c:axId val="78420608"/>
      </c:lineChart>
      <c:catAx>
        <c:axId val="78418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0608"/>
        <c:crosses val="autoZero"/>
        <c:auto val="1"/>
        <c:lblAlgn val="ctr"/>
        <c:lblOffset val="100"/>
        <c:noMultiLvlLbl val="1"/>
      </c:catAx>
      <c:valAx>
        <c:axId val="7842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8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121</c:v>
                </c:pt>
                <c:pt idx="1">
                  <c:v>113.4</c:v>
                </c:pt>
                <c:pt idx="2">
                  <c:v>93.6</c:v>
                </c:pt>
                <c:pt idx="3">
                  <c:v>83</c:v>
                </c:pt>
                <c:pt idx="4">
                  <c:v>98.9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CA-4694-BFE6-ED85D8962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42880"/>
        <c:axId val="7844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100.4</c:v>
                </c:pt>
                <c:pt idx="1">
                  <c:v>273.39999999999998</c:v>
                </c:pt>
                <c:pt idx="2">
                  <c:v>255.5</c:v>
                </c:pt>
                <c:pt idx="3">
                  <c:v>39.4</c:v>
                </c:pt>
                <c:pt idx="4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A-4694-BFE6-ED85D8962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2880"/>
        <c:axId val="78444800"/>
      </c:lineChart>
      <c:catAx>
        <c:axId val="78442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44800"/>
        <c:crosses val="autoZero"/>
        <c:auto val="1"/>
        <c:lblAlgn val="ctr"/>
        <c:lblOffset val="100"/>
        <c:noMultiLvlLbl val="1"/>
      </c:catAx>
      <c:valAx>
        <c:axId val="7844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42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16.600000000000001</c:v>
                </c:pt>
                <c:pt idx="1">
                  <c:v>18.600000000000001</c:v>
                </c:pt>
                <c:pt idx="2">
                  <c:v>17.5</c:v>
                </c:pt>
                <c:pt idx="3">
                  <c:v>18.600000000000001</c:v>
                </c:pt>
                <c:pt idx="4">
                  <c:v>13.9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DA-43E0-9E9D-6A874FA06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6304"/>
        <c:axId val="8150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5.0999999999999996</c:v>
                </c:pt>
                <c:pt idx="1">
                  <c:v>14.6</c:v>
                </c:pt>
                <c:pt idx="2">
                  <c:v>18.600000000000001</c:v>
                </c:pt>
                <c:pt idx="3">
                  <c:v>19.8</c:v>
                </c:pt>
                <c:pt idx="4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A-43E0-9E9D-6A874FA06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6304"/>
        <c:axId val="81508224"/>
      </c:lineChart>
      <c:catAx>
        <c:axId val="81506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08224"/>
        <c:crosses val="autoZero"/>
        <c:auto val="1"/>
        <c:lblAlgn val="ctr"/>
        <c:lblOffset val="100"/>
        <c:noMultiLvlLbl val="1"/>
      </c:catAx>
      <c:valAx>
        <c:axId val="8150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6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A-47C2-90E1-0CF5FC94B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26144"/>
        <c:axId val="81536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330.8</c:v>
                </c:pt>
                <c:pt idx="1">
                  <c:v>11.2</c:v>
                </c:pt>
                <c:pt idx="2">
                  <c:v>7.9</c:v>
                </c:pt>
                <c:pt idx="3">
                  <c:v>6.9</c:v>
                </c:pt>
                <c:pt idx="4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A-47C2-90E1-0CF5FC94B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26144"/>
        <c:axId val="81536512"/>
      </c:lineChart>
      <c:catAx>
        <c:axId val="81526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36512"/>
        <c:crosses val="autoZero"/>
        <c:auto val="1"/>
        <c:lblAlgn val="ctr"/>
        <c:lblOffset val="100"/>
        <c:noMultiLvlLbl val="1"/>
      </c:catAx>
      <c:valAx>
        <c:axId val="81536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26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979-4645-831B-C02268FC5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74528"/>
        <c:axId val="8192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9-4645-831B-C02268FC5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4528"/>
        <c:axId val="81924864"/>
      </c:lineChart>
      <c:catAx>
        <c:axId val="81574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24864"/>
        <c:crosses val="autoZero"/>
        <c:auto val="1"/>
        <c:lblAlgn val="ctr"/>
        <c:lblOffset val="100"/>
        <c:noMultiLvlLbl val="1"/>
      </c:catAx>
      <c:valAx>
        <c:axId val="8192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74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:a16="http://schemas.microsoft.com/office/drawing/2014/main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:a16="http://schemas.microsoft.com/office/drawing/2014/main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:a16="http://schemas.microsoft.com/office/drawing/2014/main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:a16="http://schemas.microsoft.com/office/drawing/2014/main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3B288A6-80EB-470D-8F0D-705ABD18C7B8}"/>
            </a:ext>
          </a:extLst>
        </xdr:cNvPr>
        <xdr:cNvSpPr txBox="1"/>
      </xdr:nvSpPr>
      <xdr:spPr>
        <a:xfrm>
          <a:off x="486566" y="10732925"/>
          <a:ext cx="3790158" cy="256134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B459AF-218E-409B-BD35-DAA9354AAB97}"/>
            </a:ext>
          </a:extLst>
        </xdr:cNvPr>
        <xdr:cNvSpPr txBox="1"/>
      </xdr:nvSpPr>
      <xdr:spPr>
        <a:xfrm>
          <a:off x="8876933" y="10732925"/>
          <a:ext cx="3795127" cy="256134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【39,956】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【142.4】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【△15,622】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【△78.9】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NW88"/>
  <sheetViews>
    <sheetView showGridLines="0" tabSelected="1" zoomScale="85" zoomScaleNormal="85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371" width="0.625" customWidth="1"/>
    <col min="373" max="387" width="3.125" customWidth="1"/>
  </cols>
  <sheetData>
    <row r="1" spans="1:387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 x14ac:dyDescent="0.15">
      <c r="A2" s="2"/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  <c r="FW2" s="122"/>
      <c r="FX2" s="122"/>
      <c r="FY2" s="122"/>
      <c r="FZ2" s="122"/>
      <c r="GA2" s="122"/>
      <c r="GB2" s="122"/>
      <c r="GC2" s="122"/>
      <c r="GD2" s="122"/>
      <c r="GE2" s="122"/>
      <c r="GF2" s="122"/>
      <c r="GG2" s="122"/>
      <c r="GH2" s="122"/>
      <c r="GI2" s="122"/>
      <c r="GJ2" s="122"/>
      <c r="GK2" s="122"/>
      <c r="GL2" s="122"/>
      <c r="GM2" s="122"/>
      <c r="GN2" s="122"/>
      <c r="GO2" s="122"/>
      <c r="GP2" s="122"/>
      <c r="GQ2" s="122"/>
      <c r="GR2" s="122"/>
      <c r="GS2" s="122"/>
      <c r="GT2" s="122"/>
      <c r="GU2" s="122"/>
      <c r="GV2" s="122"/>
      <c r="GW2" s="122"/>
      <c r="GX2" s="122"/>
      <c r="GY2" s="122"/>
      <c r="GZ2" s="122"/>
      <c r="HA2" s="122"/>
      <c r="HB2" s="122"/>
      <c r="HC2" s="122"/>
      <c r="HD2" s="122"/>
      <c r="HE2" s="122"/>
      <c r="HF2" s="122"/>
      <c r="HG2" s="122"/>
      <c r="HH2" s="122"/>
      <c r="HI2" s="122"/>
      <c r="HJ2" s="122"/>
      <c r="HK2" s="122"/>
      <c r="HL2" s="122"/>
      <c r="HM2" s="122"/>
      <c r="HN2" s="122"/>
      <c r="HO2" s="122"/>
      <c r="HP2" s="122"/>
      <c r="HQ2" s="122"/>
      <c r="HR2" s="122"/>
      <c r="HS2" s="122"/>
      <c r="HT2" s="122"/>
      <c r="HU2" s="122"/>
      <c r="HV2" s="122"/>
      <c r="HW2" s="122"/>
      <c r="HX2" s="122"/>
      <c r="HY2" s="122"/>
      <c r="HZ2" s="122"/>
      <c r="IA2" s="122"/>
      <c r="IB2" s="122"/>
      <c r="IC2" s="122"/>
      <c r="ID2" s="122"/>
      <c r="IE2" s="122"/>
      <c r="IF2" s="122"/>
      <c r="IG2" s="122"/>
      <c r="IH2" s="122"/>
      <c r="II2" s="122"/>
      <c r="IJ2" s="122"/>
      <c r="IK2" s="122"/>
      <c r="IL2" s="122"/>
      <c r="IM2" s="122"/>
      <c r="IN2" s="122"/>
      <c r="IO2" s="122"/>
      <c r="IP2" s="122"/>
      <c r="IQ2" s="122"/>
      <c r="IR2" s="122"/>
      <c r="IS2" s="122"/>
      <c r="IT2" s="122"/>
      <c r="IU2" s="122"/>
      <c r="IV2" s="122"/>
      <c r="IW2" s="122"/>
      <c r="IX2" s="122"/>
      <c r="IY2" s="122"/>
      <c r="IZ2" s="122"/>
      <c r="JA2" s="122"/>
      <c r="JB2" s="122"/>
      <c r="JC2" s="122"/>
      <c r="JD2" s="122"/>
      <c r="JE2" s="122"/>
      <c r="JF2" s="122"/>
      <c r="JG2" s="122"/>
      <c r="JH2" s="122"/>
      <c r="JI2" s="122"/>
      <c r="JJ2" s="122"/>
      <c r="JK2" s="122"/>
      <c r="JL2" s="122"/>
      <c r="JM2" s="122"/>
      <c r="JN2" s="122"/>
      <c r="JO2" s="122"/>
      <c r="JP2" s="122"/>
      <c r="JQ2" s="122"/>
      <c r="JR2" s="122"/>
      <c r="JS2" s="122"/>
      <c r="JT2" s="122"/>
      <c r="JU2" s="122"/>
      <c r="JV2" s="122"/>
      <c r="JW2" s="122"/>
      <c r="JX2" s="122"/>
      <c r="JY2" s="122"/>
      <c r="JZ2" s="122"/>
      <c r="KA2" s="122"/>
      <c r="KB2" s="122"/>
      <c r="KC2" s="122"/>
      <c r="KD2" s="122"/>
      <c r="KE2" s="122"/>
      <c r="KF2" s="122"/>
      <c r="KG2" s="122"/>
      <c r="KH2" s="122"/>
      <c r="KI2" s="122"/>
      <c r="KJ2" s="122"/>
      <c r="KK2" s="122"/>
      <c r="KL2" s="122"/>
      <c r="KM2" s="122"/>
      <c r="KN2" s="122"/>
      <c r="KO2" s="122"/>
      <c r="KP2" s="122"/>
      <c r="KQ2" s="122"/>
      <c r="KR2" s="122"/>
      <c r="KS2" s="122"/>
      <c r="KT2" s="122"/>
      <c r="KU2" s="122"/>
      <c r="KV2" s="122"/>
      <c r="KW2" s="122"/>
      <c r="KX2" s="122"/>
      <c r="KY2" s="122"/>
      <c r="KZ2" s="122"/>
      <c r="LA2" s="122"/>
      <c r="LB2" s="122"/>
      <c r="LC2" s="122"/>
      <c r="LD2" s="122"/>
      <c r="LE2" s="122"/>
      <c r="LF2" s="122"/>
      <c r="LG2" s="122"/>
      <c r="LH2" s="122"/>
      <c r="LI2" s="122"/>
      <c r="LJ2" s="122"/>
      <c r="LK2" s="122"/>
      <c r="LL2" s="122"/>
      <c r="LM2" s="122"/>
      <c r="LN2" s="122"/>
      <c r="LO2" s="122"/>
      <c r="LP2" s="122"/>
      <c r="LQ2" s="122"/>
      <c r="LR2" s="122"/>
      <c r="LS2" s="122"/>
      <c r="LT2" s="122"/>
      <c r="LU2" s="122"/>
      <c r="LV2" s="122"/>
      <c r="LW2" s="122"/>
      <c r="LX2" s="122"/>
      <c r="LY2" s="122"/>
      <c r="LZ2" s="122"/>
      <c r="MA2" s="122"/>
      <c r="MB2" s="122"/>
      <c r="MC2" s="122"/>
      <c r="MD2" s="122"/>
      <c r="ME2" s="122"/>
      <c r="MF2" s="122"/>
      <c r="MG2" s="122"/>
      <c r="MH2" s="122"/>
      <c r="MI2" s="122"/>
      <c r="MJ2" s="122"/>
      <c r="MK2" s="122"/>
      <c r="ML2" s="122"/>
      <c r="MM2" s="122"/>
      <c r="MN2" s="122"/>
      <c r="MO2" s="122"/>
      <c r="MP2" s="122"/>
      <c r="MQ2" s="122"/>
      <c r="MR2" s="122"/>
      <c r="MS2" s="122"/>
      <c r="MT2" s="122"/>
      <c r="MU2" s="122"/>
      <c r="MV2" s="122"/>
      <c r="MW2" s="122"/>
      <c r="MX2" s="122"/>
      <c r="MY2" s="122"/>
      <c r="MZ2" s="122"/>
      <c r="NA2" s="122"/>
      <c r="NB2" s="122"/>
      <c r="NC2" s="122"/>
      <c r="ND2" s="122"/>
      <c r="NE2" s="122"/>
      <c r="NF2" s="122"/>
      <c r="NG2" s="122"/>
      <c r="NH2" s="122"/>
      <c r="NI2" s="122"/>
      <c r="NJ2" s="122"/>
      <c r="NK2" s="122"/>
      <c r="NL2" s="122"/>
      <c r="NM2" s="122"/>
      <c r="NN2" s="122"/>
      <c r="NO2" s="122"/>
      <c r="NP2" s="122"/>
      <c r="NQ2" s="122"/>
      <c r="NR2" s="122"/>
      <c r="NS2" s="122"/>
      <c r="NT2" s="122"/>
      <c r="NU2" s="122"/>
      <c r="NV2" s="122"/>
      <c r="NW2" s="122"/>
    </row>
    <row r="3" spans="1:387" ht="9.75" customHeight="1" x14ac:dyDescent="0.15">
      <c r="A3" s="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  <c r="FR3" s="122"/>
      <c r="FS3" s="122"/>
      <c r="FT3" s="122"/>
      <c r="FU3" s="122"/>
      <c r="FV3" s="122"/>
      <c r="FW3" s="122"/>
      <c r="FX3" s="122"/>
      <c r="FY3" s="122"/>
      <c r="FZ3" s="122"/>
      <c r="GA3" s="122"/>
      <c r="GB3" s="122"/>
      <c r="GC3" s="122"/>
      <c r="GD3" s="122"/>
      <c r="GE3" s="122"/>
      <c r="GF3" s="122"/>
      <c r="GG3" s="122"/>
      <c r="GH3" s="122"/>
      <c r="GI3" s="122"/>
      <c r="GJ3" s="122"/>
      <c r="GK3" s="122"/>
      <c r="GL3" s="122"/>
      <c r="GM3" s="122"/>
      <c r="GN3" s="122"/>
      <c r="GO3" s="122"/>
      <c r="GP3" s="122"/>
      <c r="GQ3" s="122"/>
      <c r="GR3" s="122"/>
      <c r="GS3" s="122"/>
      <c r="GT3" s="122"/>
      <c r="GU3" s="122"/>
      <c r="GV3" s="122"/>
      <c r="GW3" s="122"/>
      <c r="GX3" s="122"/>
      <c r="GY3" s="122"/>
      <c r="GZ3" s="122"/>
      <c r="HA3" s="122"/>
      <c r="HB3" s="122"/>
      <c r="HC3" s="122"/>
      <c r="HD3" s="122"/>
      <c r="HE3" s="122"/>
      <c r="HF3" s="122"/>
      <c r="HG3" s="122"/>
      <c r="HH3" s="122"/>
      <c r="HI3" s="122"/>
      <c r="HJ3" s="122"/>
      <c r="HK3" s="122"/>
      <c r="HL3" s="122"/>
      <c r="HM3" s="122"/>
      <c r="HN3" s="122"/>
      <c r="HO3" s="122"/>
      <c r="HP3" s="122"/>
      <c r="HQ3" s="122"/>
      <c r="HR3" s="122"/>
      <c r="HS3" s="122"/>
      <c r="HT3" s="122"/>
      <c r="HU3" s="122"/>
      <c r="HV3" s="122"/>
      <c r="HW3" s="122"/>
      <c r="HX3" s="122"/>
      <c r="HY3" s="122"/>
      <c r="HZ3" s="122"/>
      <c r="IA3" s="122"/>
      <c r="IB3" s="122"/>
      <c r="IC3" s="122"/>
      <c r="ID3" s="122"/>
      <c r="IE3" s="122"/>
      <c r="IF3" s="122"/>
      <c r="IG3" s="122"/>
      <c r="IH3" s="122"/>
      <c r="II3" s="122"/>
      <c r="IJ3" s="122"/>
      <c r="IK3" s="122"/>
      <c r="IL3" s="122"/>
      <c r="IM3" s="122"/>
      <c r="IN3" s="122"/>
      <c r="IO3" s="122"/>
      <c r="IP3" s="122"/>
      <c r="IQ3" s="122"/>
      <c r="IR3" s="122"/>
      <c r="IS3" s="122"/>
      <c r="IT3" s="122"/>
      <c r="IU3" s="122"/>
      <c r="IV3" s="122"/>
      <c r="IW3" s="122"/>
      <c r="IX3" s="122"/>
      <c r="IY3" s="122"/>
      <c r="IZ3" s="122"/>
      <c r="JA3" s="122"/>
      <c r="JB3" s="122"/>
      <c r="JC3" s="122"/>
      <c r="JD3" s="122"/>
      <c r="JE3" s="122"/>
      <c r="JF3" s="122"/>
      <c r="JG3" s="122"/>
      <c r="JH3" s="122"/>
      <c r="JI3" s="122"/>
      <c r="JJ3" s="122"/>
      <c r="JK3" s="122"/>
      <c r="JL3" s="122"/>
      <c r="JM3" s="122"/>
      <c r="JN3" s="122"/>
      <c r="JO3" s="122"/>
      <c r="JP3" s="122"/>
      <c r="JQ3" s="122"/>
      <c r="JR3" s="122"/>
      <c r="JS3" s="122"/>
      <c r="JT3" s="122"/>
      <c r="JU3" s="122"/>
      <c r="JV3" s="122"/>
      <c r="JW3" s="122"/>
      <c r="JX3" s="122"/>
      <c r="JY3" s="122"/>
      <c r="JZ3" s="122"/>
      <c r="KA3" s="122"/>
      <c r="KB3" s="122"/>
      <c r="KC3" s="122"/>
      <c r="KD3" s="122"/>
      <c r="KE3" s="122"/>
      <c r="KF3" s="122"/>
      <c r="KG3" s="122"/>
      <c r="KH3" s="122"/>
      <c r="KI3" s="122"/>
      <c r="KJ3" s="122"/>
      <c r="KK3" s="122"/>
      <c r="KL3" s="122"/>
      <c r="KM3" s="122"/>
      <c r="KN3" s="122"/>
      <c r="KO3" s="122"/>
      <c r="KP3" s="122"/>
      <c r="KQ3" s="122"/>
      <c r="KR3" s="122"/>
      <c r="KS3" s="122"/>
      <c r="KT3" s="122"/>
      <c r="KU3" s="122"/>
      <c r="KV3" s="122"/>
      <c r="KW3" s="122"/>
      <c r="KX3" s="122"/>
      <c r="KY3" s="122"/>
      <c r="KZ3" s="122"/>
      <c r="LA3" s="122"/>
      <c r="LB3" s="122"/>
      <c r="LC3" s="122"/>
      <c r="LD3" s="122"/>
      <c r="LE3" s="122"/>
      <c r="LF3" s="122"/>
      <c r="LG3" s="122"/>
      <c r="LH3" s="122"/>
      <c r="LI3" s="122"/>
      <c r="LJ3" s="122"/>
      <c r="LK3" s="122"/>
      <c r="LL3" s="122"/>
      <c r="LM3" s="122"/>
      <c r="LN3" s="122"/>
      <c r="LO3" s="122"/>
      <c r="LP3" s="122"/>
      <c r="LQ3" s="122"/>
      <c r="LR3" s="122"/>
      <c r="LS3" s="122"/>
      <c r="LT3" s="122"/>
      <c r="LU3" s="122"/>
      <c r="LV3" s="122"/>
      <c r="LW3" s="122"/>
      <c r="LX3" s="122"/>
      <c r="LY3" s="122"/>
      <c r="LZ3" s="122"/>
      <c r="MA3" s="122"/>
      <c r="MB3" s="122"/>
      <c r="MC3" s="122"/>
      <c r="MD3" s="122"/>
      <c r="ME3" s="122"/>
      <c r="MF3" s="122"/>
      <c r="MG3" s="122"/>
      <c r="MH3" s="122"/>
      <c r="MI3" s="122"/>
      <c r="MJ3" s="122"/>
      <c r="MK3" s="122"/>
      <c r="ML3" s="122"/>
      <c r="MM3" s="122"/>
      <c r="MN3" s="122"/>
      <c r="MO3" s="122"/>
      <c r="MP3" s="122"/>
      <c r="MQ3" s="122"/>
      <c r="MR3" s="122"/>
      <c r="MS3" s="122"/>
      <c r="MT3" s="122"/>
      <c r="MU3" s="122"/>
      <c r="MV3" s="122"/>
      <c r="MW3" s="122"/>
      <c r="MX3" s="122"/>
      <c r="MY3" s="122"/>
      <c r="MZ3" s="122"/>
      <c r="NA3" s="122"/>
      <c r="NB3" s="122"/>
      <c r="NC3" s="122"/>
      <c r="ND3" s="122"/>
      <c r="NE3" s="122"/>
      <c r="NF3" s="122"/>
      <c r="NG3" s="122"/>
      <c r="NH3" s="122"/>
      <c r="NI3" s="122"/>
      <c r="NJ3" s="122"/>
      <c r="NK3" s="122"/>
      <c r="NL3" s="122"/>
      <c r="NM3" s="122"/>
      <c r="NN3" s="122"/>
      <c r="NO3" s="122"/>
      <c r="NP3" s="122"/>
      <c r="NQ3" s="122"/>
      <c r="NR3" s="122"/>
      <c r="NS3" s="122"/>
      <c r="NT3" s="122"/>
      <c r="NU3" s="122"/>
      <c r="NV3" s="122"/>
      <c r="NW3" s="122"/>
    </row>
    <row r="4" spans="1:387" ht="9.75" customHeight="1" x14ac:dyDescent="0.15">
      <c r="A4" s="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122"/>
      <c r="IA4" s="122"/>
      <c r="IB4" s="122"/>
      <c r="IC4" s="122"/>
      <c r="ID4" s="122"/>
      <c r="IE4" s="122"/>
      <c r="IF4" s="122"/>
      <c r="IG4" s="122"/>
      <c r="IH4" s="122"/>
      <c r="II4" s="122"/>
      <c r="IJ4" s="122"/>
      <c r="IK4" s="122"/>
      <c r="IL4" s="122"/>
      <c r="IM4" s="122"/>
      <c r="IN4" s="122"/>
      <c r="IO4" s="122"/>
      <c r="IP4" s="122"/>
      <c r="IQ4" s="122"/>
      <c r="IR4" s="122"/>
      <c r="IS4" s="122"/>
      <c r="IT4" s="122"/>
      <c r="IU4" s="122"/>
      <c r="IV4" s="122"/>
      <c r="IW4" s="122"/>
      <c r="IX4" s="122"/>
      <c r="IY4" s="122"/>
      <c r="IZ4" s="122"/>
      <c r="JA4" s="122"/>
      <c r="JB4" s="122"/>
      <c r="JC4" s="122"/>
      <c r="JD4" s="122"/>
      <c r="JE4" s="122"/>
      <c r="JF4" s="122"/>
      <c r="JG4" s="122"/>
      <c r="JH4" s="122"/>
      <c r="JI4" s="122"/>
      <c r="JJ4" s="122"/>
      <c r="JK4" s="122"/>
      <c r="JL4" s="122"/>
      <c r="JM4" s="122"/>
      <c r="JN4" s="122"/>
      <c r="JO4" s="122"/>
      <c r="JP4" s="122"/>
      <c r="JQ4" s="122"/>
      <c r="JR4" s="122"/>
      <c r="JS4" s="122"/>
      <c r="JT4" s="122"/>
      <c r="JU4" s="122"/>
      <c r="JV4" s="122"/>
      <c r="JW4" s="122"/>
      <c r="JX4" s="122"/>
      <c r="JY4" s="122"/>
      <c r="JZ4" s="122"/>
      <c r="KA4" s="122"/>
      <c r="KB4" s="122"/>
      <c r="KC4" s="122"/>
      <c r="KD4" s="122"/>
      <c r="KE4" s="122"/>
      <c r="KF4" s="122"/>
      <c r="KG4" s="122"/>
      <c r="KH4" s="122"/>
      <c r="KI4" s="122"/>
      <c r="KJ4" s="122"/>
      <c r="KK4" s="122"/>
      <c r="KL4" s="122"/>
      <c r="KM4" s="122"/>
      <c r="KN4" s="122"/>
      <c r="KO4" s="122"/>
      <c r="KP4" s="122"/>
      <c r="KQ4" s="122"/>
      <c r="KR4" s="122"/>
      <c r="KS4" s="122"/>
      <c r="KT4" s="122"/>
      <c r="KU4" s="122"/>
      <c r="KV4" s="122"/>
      <c r="KW4" s="122"/>
      <c r="KX4" s="122"/>
      <c r="KY4" s="122"/>
      <c r="KZ4" s="122"/>
      <c r="LA4" s="122"/>
      <c r="LB4" s="122"/>
      <c r="LC4" s="122"/>
      <c r="LD4" s="122"/>
      <c r="LE4" s="122"/>
      <c r="LF4" s="122"/>
      <c r="LG4" s="122"/>
      <c r="LH4" s="122"/>
      <c r="LI4" s="122"/>
      <c r="LJ4" s="122"/>
      <c r="LK4" s="122"/>
      <c r="LL4" s="122"/>
      <c r="LM4" s="122"/>
      <c r="LN4" s="122"/>
      <c r="LO4" s="122"/>
      <c r="LP4" s="122"/>
      <c r="LQ4" s="122"/>
      <c r="LR4" s="122"/>
      <c r="LS4" s="122"/>
      <c r="LT4" s="122"/>
      <c r="LU4" s="122"/>
      <c r="LV4" s="122"/>
      <c r="LW4" s="122"/>
      <c r="LX4" s="122"/>
      <c r="LY4" s="122"/>
      <c r="LZ4" s="122"/>
      <c r="MA4" s="122"/>
      <c r="MB4" s="122"/>
      <c r="MC4" s="122"/>
      <c r="MD4" s="122"/>
      <c r="ME4" s="122"/>
      <c r="MF4" s="122"/>
      <c r="MG4" s="122"/>
      <c r="MH4" s="122"/>
      <c r="MI4" s="122"/>
      <c r="MJ4" s="122"/>
      <c r="MK4" s="122"/>
      <c r="ML4" s="122"/>
      <c r="MM4" s="122"/>
      <c r="MN4" s="122"/>
      <c r="MO4" s="122"/>
      <c r="MP4" s="122"/>
      <c r="MQ4" s="122"/>
      <c r="MR4" s="122"/>
      <c r="MS4" s="122"/>
      <c r="MT4" s="122"/>
      <c r="MU4" s="122"/>
      <c r="MV4" s="122"/>
      <c r="MW4" s="122"/>
      <c r="MX4" s="122"/>
      <c r="MY4" s="122"/>
      <c r="MZ4" s="122"/>
      <c r="NA4" s="122"/>
      <c r="NB4" s="122"/>
      <c r="NC4" s="122"/>
      <c r="ND4" s="122"/>
      <c r="NE4" s="122"/>
      <c r="NF4" s="122"/>
      <c r="NG4" s="122"/>
      <c r="NH4" s="122"/>
      <c r="NI4" s="122"/>
      <c r="NJ4" s="122"/>
      <c r="NK4" s="122"/>
      <c r="NL4" s="122"/>
      <c r="NM4" s="122"/>
      <c r="NN4" s="122"/>
      <c r="NO4" s="122"/>
      <c r="NP4" s="122"/>
      <c r="NQ4" s="122"/>
      <c r="NR4" s="122"/>
      <c r="NS4" s="122"/>
      <c r="NT4" s="122"/>
      <c r="NU4" s="122"/>
      <c r="NV4" s="122"/>
      <c r="NW4" s="122"/>
    </row>
    <row r="5" spans="1:387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</row>
    <row r="6" spans="1:387" ht="18.75" customHeight="1" x14ac:dyDescent="0.15">
      <c r="A6" s="2"/>
      <c r="B6" s="123" t="str">
        <f>データ!H6&amp;"　"&amp;データ!I6</f>
        <v>長崎県平戸市　いさりびの里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</row>
    <row r="7" spans="1:387" ht="18.75" customHeight="1" x14ac:dyDescent="0.15">
      <c r="A7" s="2"/>
      <c r="B7" s="109" t="s">
        <v>1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1"/>
      <c r="AQ7" s="109" t="s">
        <v>2</v>
      </c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1"/>
      <c r="CF7" s="109" t="s">
        <v>3</v>
      </c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1"/>
      <c r="DU7" s="112" t="s">
        <v>4</v>
      </c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 t="s">
        <v>5</v>
      </c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  <c r="GQ7" s="112"/>
      <c r="GR7" s="112"/>
      <c r="GS7" s="112"/>
      <c r="GT7" s="112"/>
      <c r="GU7" s="112"/>
      <c r="GV7" s="112"/>
      <c r="GW7" s="112"/>
      <c r="GX7" s="11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112" t="s">
        <v>6</v>
      </c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  <c r="IU7" s="112"/>
      <c r="IV7" s="112"/>
      <c r="IW7" s="112"/>
      <c r="IX7" s="112"/>
      <c r="IY7" s="112"/>
      <c r="IZ7" s="112"/>
      <c r="JA7" s="112"/>
      <c r="JB7" s="112"/>
      <c r="JC7" s="112"/>
      <c r="JD7" s="112"/>
      <c r="JE7" s="112"/>
      <c r="JF7" s="112"/>
      <c r="JG7" s="112"/>
      <c r="JH7" s="112"/>
      <c r="JI7" s="112"/>
      <c r="JJ7" s="112"/>
      <c r="JK7" s="112"/>
      <c r="JL7" s="112"/>
      <c r="JM7" s="112"/>
      <c r="JN7" s="112"/>
      <c r="JO7" s="112"/>
      <c r="JP7" s="112"/>
      <c r="JQ7" s="112"/>
      <c r="JR7" s="112"/>
      <c r="JS7" s="112"/>
      <c r="JT7" s="112"/>
      <c r="JU7" s="112"/>
      <c r="JV7" s="112" t="s">
        <v>7</v>
      </c>
      <c r="JW7" s="112"/>
      <c r="JX7" s="112"/>
      <c r="JY7" s="112"/>
      <c r="JZ7" s="112"/>
      <c r="KA7" s="112"/>
      <c r="KB7" s="112"/>
      <c r="KC7" s="112"/>
      <c r="KD7" s="112"/>
      <c r="KE7" s="112"/>
      <c r="KF7" s="112"/>
      <c r="KG7" s="112"/>
      <c r="KH7" s="112"/>
      <c r="KI7" s="112"/>
      <c r="KJ7" s="112"/>
      <c r="KK7" s="112"/>
      <c r="KL7" s="112"/>
      <c r="KM7" s="112"/>
      <c r="KN7" s="112"/>
      <c r="KO7" s="112"/>
      <c r="KP7" s="112"/>
      <c r="KQ7" s="112"/>
      <c r="KR7" s="112"/>
      <c r="KS7" s="112"/>
      <c r="KT7" s="112"/>
      <c r="KU7" s="112"/>
      <c r="KV7" s="112"/>
      <c r="KW7" s="112"/>
      <c r="KX7" s="112"/>
      <c r="KY7" s="112"/>
      <c r="KZ7" s="112"/>
      <c r="LA7" s="112"/>
      <c r="LB7" s="112"/>
      <c r="LC7" s="112"/>
      <c r="LD7" s="112"/>
      <c r="LE7" s="112"/>
      <c r="LF7" s="112"/>
      <c r="LG7" s="112"/>
      <c r="LH7" s="112"/>
      <c r="LI7" s="112"/>
      <c r="LJ7" s="112"/>
      <c r="LK7" s="112"/>
      <c r="LL7" s="112"/>
      <c r="LM7" s="112"/>
      <c r="LN7" s="112"/>
      <c r="LO7" s="112" t="s">
        <v>8</v>
      </c>
      <c r="LP7" s="112"/>
      <c r="LQ7" s="112"/>
      <c r="LR7" s="112"/>
      <c r="LS7" s="112"/>
      <c r="LT7" s="112"/>
      <c r="LU7" s="112"/>
      <c r="LV7" s="112"/>
      <c r="LW7" s="112"/>
      <c r="LX7" s="112"/>
      <c r="LY7" s="112"/>
      <c r="LZ7" s="112"/>
      <c r="MA7" s="112"/>
      <c r="MB7" s="112"/>
      <c r="MC7" s="112"/>
      <c r="MD7" s="112"/>
      <c r="ME7" s="112"/>
      <c r="MF7" s="112"/>
      <c r="MG7" s="112"/>
      <c r="MH7" s="112"/>
      <c r="MI7" s="112"/>
      <c r="MJ7" s="112"/>
      <c r="MK7" s="112"/>
      <c r="ML7" s="112"/>
      <c r="MM7" s="112"/>
      <c r="MN7" s="112"/>
      <c r="MO7" s="112"/>
      <c r="MP7" s="112"/>
      <c r="MQ7" s="112"/>
      <c r="MR7" s="112"/>
      <c r="MS7" s="112"/>
      <c r="MT7" s="112"/>
      <c r="MU7" s="112"/>
      <c r="MV7" s="112"/>
      <c r="MW7" s="112"/>
      <c r="MX7" s="112"/>
      <c r="MY7" s="112"/>
      <c r="MZ7" s="112"/>
      <c r="NA7" s="112"/>
      <c r="NB7" s="112"/>
      <c r="NC7" s="112"/>
      <c r="ND7" s="112"/>
      <c r="NE7" s="112"/>
      <c r="NF7" s="112"/>
      <c r="NG7" s="112"/>
      <c r="NH7" s="3"/>
      <c r="NI7" s="124" t="s">
        <v>9</v>
      </c>
      <c r="NJ7" s="125"/>
      <c r="NK7" s="125"/>
      <c r="NL7" s="125"/>
      <c r="NM7" s="125"/>
      <c r="NN7" s="125"/>
      <c r="NO7" s="125"/>
      <c r="NP7" s="125"/>
      <c r="NQ7" s="125"/>
      <c r="NR7" s="125"/>
      <c r="NS7" s="125"/>
      <c r="NT7" s="125"/>
      <c r="NU7" s="125"/>
      <c r="NV7" s="126"/>
    </row>
    <row r="8" spans="1:387" ht="18.75" customHeight="1" x14ac:dyDescent="0.15">
      <c r="A8" s="2"/>
      <c r="B8" s="117" t="str">
        <f>データ!J7</f>
        <v>法非適用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9"/>
      <c r="AQ8" s="117" t="str">
        <f>データ!K7</f>
        <v>観光施設事業</v>
      </c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9"/>
      <c r="CF8" s="117" t="str">
        <f>データ!L7</f>
        <v>休養宿泊施設</v>
      </c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9"/>
      <c r="DU8" s="88" t="str">
        <f>データ!M7</f>
        <v>Ａ１Ｂ２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 t="str">
        <f>データ!N7</f>
        <v>非設置</v>
      </c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105">
        <f>データ!S7</f>
        <v>10084</v>
      </c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  <c r="IR8" s="105"/>
      <c r="IS8" s="105"/>
      <c r="IT8" s="105"/>
      <c r="IU8" s="105"/>
      <c r="IV8" s="105"/>
      <c r="IW8" s="105"/>
      <c r="IX8" s="105"/>
      <c r="IY8" s="105"/>
      <c r="IZ8" s="105"/>
      <c r="JA8" s="105"/>
      <c r="JB8" s="105"/>
      <c r="JC8" s="105"/>
      <c r="JD8" s="105"/>
      <c r="JE8" s="105"/>
      <c r="JF8" s="105"/>
      <c r="JG8" s="105"/>
      <c r="JH8" s="105"/>
      <c r="JI8" s="105"/>
      <c r="JJ8" s="105"/>
      <c r="JK8" s="105"/>
      <c r="JL8" s="105"/>
      <c r="JM8" s="105"/>
      <c r="JN8" s="105"/>
      <c r="JO8" s="105"/>
      <c r="JP8" s="105"/>
      <c r="JQ8" s="105"/>
      <c r="JR8" s="105"/>
      <c r="JS8" s="105"/>
      <c r="JT8" s="105"/>
      <c r="JU8" s="105"/>
      <c r="JV8" s="88" t="str">
        <f>データ!T7</f>
        <v>利用料金制</v>
      </c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8"/>
      <c r="LK8" s="88"/>
      <c r="LL8" s="88"/>
      <c r="LM8" s="88"/>
      <c r="LN8" s="88"/>
      <c r="LO8" s="106">
        <f>データ!U7</f>
        <v>0</v>
      </c>
      <c r="LP8" s="106"/>
      <c r="LQ8" s="106"/>
      <c r="LR8" s="106"/>
      <c r="LS8" s="106"/>
      <c r="LT8" s="106"/>
      <c r="LU8" s="106"/>
      <c r="LV8" s="106"/>
      <c r="LW8" s="106"/>
      <c r="LX8" s="106"/>
      <c r="LY8" s="106"/>
      <c r="LZ8" s="106"/>
      <c r="MA8" s="106"/>
      <c r="MB8" s="106"/>
      <c r="MC8" s="106"/>
      <c r="MD8" s="106"/>
      <c r="ME8" s="106"/>
      <c r="MF8" s="106"/>
      <c r="MG8" s="106"/>
      <c r="MH8" s="106"/>
      <c r="MI8" s="106"/>
      <c r="MJ8" s="106"/>
      <c r="MK8" s="106"/>
      <c r="ML8" s="106"/>
      <c r="MM8" s="106"/>
      <c r="MN8" s="106"/>
      <c r="MO8" s="106"/>
      <c r="MP8" s="106"/>
      <c r="MQ8" s="106"/>
      <c r="MR8" s="106"/>
      <c r="MS8" s="106"/>
      <c r="MT8" s="106"/>
      <c r="MU8" s="106"/>
      <c r="MV8" s="106"/>
      <c r="MW8" s="106"/>
      <c r="MX8" s="106"/>
      <c r="MY8" s="106"/>
      <c r="MZ8" s="106"/>
      <c r="NA8" s="106"/>
      <c r="NB8" s="106"/>
      <c r="NC8" s="106"/>
      <c r="ND8" s="106"/>
      <c r="NE8" s="106"/>
      <c r="NF8" s="106"/>
      <c r="NG8" s="106"/>
      <c r="NH8" s="3"/>
      <c r="NI8" s="120" t="s">
        <v>10</v>
      </c>
      <c r="NJ8" s="121"/>
      <c r="NK8" s="107" t="s">
        <v>11</v>
      </c>
      <c r="NL8" s="107"/>
      <c r="NM8" s="107"/>
      <c r="NN8" s="107"/>
      <c r="NO8" s="107"/>
      <c r="NP8" s="107"/>
      <c r="NQ8" s="107"/>
      <c r="NR8" s="107"/>
      <c r="NS8" s="107"/>
      <c r="NT8" s="107"/>
      <c r="NU8" s="107"/>
      <c r="NV8" s="108"/>
    </row>
    <row r="9" spans="1:387" ht="18.75" customHeight="1" x14ac:dyDescent="0.15">
      <c r="A9" s="2"/>
      <c r="B9" s="109" t="s">
        <v>12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1"/>
      <c r="AQ9" s="109" t="s">
        <v>13</v>
      </c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1"/>
      <c r="CF9" s="109" t="s">
        <v>14</v>
      </c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1"/>
      <c r="DU9" s="112" t="s">
        <v>15</v>
      </c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112" t="s">
        <v>16</v>
      </c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  <c r="IU9" s="112"/>
      <c r="IV9" s="112"/>
      <c r="IW9" s="112"/>
      <c r="IX9" s="112"/>
      <c r="IY9" s="112"/>
      <c r="IZ9" s="112"/>
      <c r="JA9" s="112"/>
      <c r="JB9" s="112"/>
      <c r="JC9" s="112"/>
      <c r="JD9" s="112"/>
      <c r="JE9" s="112"/>
      <c r="JF9" s="112"/>
      <c r="JG9" s="112"/>
      <c r="JH9" s="112"/>
      <c r="JI9" s="112"/>
      <c r="JJ9" s="112"/>
      <c r="JK9" s="112"/>
      <c r="JL9" s="112"/>
      <c r="JM9" s="112"/>
      <c r="JN9" s="112"/>
      <c r="JO9" s="112"/>
      <c r="JP9" s="112"/>
      <c r="JQ9" s="112"/>
      <c r="JR9" s="112"/>
      <c r="JS9" s="112"/>
      <c r="JT9" s="112"/>
      <c r="JU9" s="112"/>
      <c r="JV9" s="112" t="s">
        <v>17</v>
      </c>
      <c r="JW9" s="112"/>
      <c r="JX9" s="112"/>
      <c r="JY9" s="112"/>
      <c r="JZ9" s="112"/>
      <c r="KA9" s="112"/>
      <c r="KB9" s="112"/>
      <c r="KC9" s="112"/>
      <c r="KD9" s="112"/>
      <c r="KE9" s="112"/>
      <c r="KF9" s="112"/>
      <c r="KG9" s="112"/>
      <c r="KH9" s="112"/>
      <c r="KI9" s="112"/>
      <c r="KJ9" s="112"/>
      <c r="KK9" s="112"/>
      <c r="KL9" s="112"/>
      <c r="KM9" s="112"/>
      <c r="KN9" s="112"/>
      <c r="KO9" s="112"/>
      <c r="KP9" s="112"/>
      <c r="KQ9" s="112"/>
      <c r="KR9" s="112"/>
      <c r="KS9" s="112"/>
      <c r="KT9" s="112"/>
      <c r="KU9" s="112"/>
      <c r="KV9" s="112"/>
      <c r="KW9" s="112"/>
      <c r="KX9" s="112"/>
      <c r="KY9" s="112"/>
      <c r="KZ9" s="112"/>
      <c r="LA9" s="112"/>
      <c r="LB9" s="112"/>
      <c r="LC9" s="112"/>
      <c r="LD9" s="112"/>
      <c r="LE9" s="112"/>
      <c r="LF9" s="112"/>
      <c r="LG9" s="112"/>
      <c r="LH9" s="112"/>
      <c r="LI9" s="112"/>
      <c r="LJ9" s="112"/>
      <c r="LK9" s="112"/>
      <c r="LL9" s="112"/>
      <c r="LM9" s="112"/>
      <c r="LN9" s="112"/>
      <c r="LO9" s="112" t="s">
        <v>18</v>
      </c>
      <c r="LP9" s="112"/>
      <c r="LQ9" s="112"/>
      <c r="LR9" s="112"/>
      <c r="LS9" s="112"/>
      <c r="LT9" s="112"/>
      <c r="LU9" s="112"/>
      <c r="LV9" s="112"/>
      <c r="LW9" s="112"/>
      <c r="LX9" s="112"/>
      <c r="LY9" s="112"/>
      <c r="LZ9" s="112"/>
      <c r="MA9" s="112"/>
      <c r="MB9" s="112"/>
      <c r="MC9" s="112"/>
      <c r="MD9" s="112"/>
      <c r="ME9" s="112"/>
      <c r="MF9" s="112"/>
      <c r="MG9" s="112"/>
      <c r="MH9" s="112"/>
      <c r="MI9" s="112"/>
      <c r="MJ9" s="112"/>
      <c r="MK9" s="112"/>
      <c r="ML9" s="112"/>
      <c r="MM9" s="112"/>
      <c r="MN9" s="112"/>
      <c r="MO9" s="112"/>
      <c r="MP9" s="112"/>
      <c r="MQ9" s="112"/>
      <c r="MR9" s="112"/>
      <c r="MS9" s="112"/>
      <c r="MT9" s="112"/>
      <c r="MU9" s="112"/>
      <c r="MV9" s="112"/>
      <c r="MW9" s="112"/>
      <c r="MX9" s="112"/>
      <c r="MY9" s="112"/>
      <c r="MZ9" s="112"/>
      <c r="NA9" s="112"/>
      <c r="NB9" s="112"/>
      <c r="NC9" s="112"/>
      <c r="ND9" s="112"/>
      <c r="NE9" s="112"/>
      <c r="NF9" s="112"/>
      <c r="NG9" s="112"/>
      <c r="NH9" s="3"/>
      <c r="NI9" s="113" t="s">
        <v>19</v>
      </c>
      <c r="NJ9" s="114"/>
      <c r="NK9" s="115" t="s">
        <v>20</v>
      </c>
      <c r="NL9" s="115"/>
      <c r="NM9" s="115"/>
      <c r="NN9" s="115"/>
      <c r="NO9" s="115"/>
      <c r="NP9" s="115"/>
      <c r="NQ9" s="115"/>
      <c r="NR9" s="115"/>
      <c r="NS9" s="115"/>
      <c r="NT9" s="115"/>
      <c r="NU9" s="115"/>
      <c r="NV9" s="116"/>
    </row>
    <row r="10" spans="1:387" ht="18.75" customHeight="1" x14ac:dyDescent="0.15">
      <c r="A10" s="2"/>
      <c r="B10" s="99" t="str">
        <f>データ!O7</f>
        <v>該当数値なし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1"/>
      <c r="AQ10" s="99" t="str">
        <f>データ!P7</f>
        <v>該当数値なし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102">
        <f>データ!Q7</f>
        <v>1168</v>
      </c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4"/>
      <c r="DU10" s="105">
        <f>データ!R7</f>
        <v>34</v>
      </c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5"/>
      <c r="EL10" s="105"/>
      <c r="EM10" s="105"/>
      <c r="EN10" s="105"/>
      <c r="EO10" s="105"/>
      <c r="EP10" s="105"/>
      <c r="EQ10" s="105"/>
      <c r="ER10" s="105"/>
      <c r="ES10" s="105"/>
      <c r="ET10" s="105"/>
      <c r="EU10" s="105"/>
      <c r="EV10" s="105"/>
      <c r="EW10" s="105"/>
      <c r="EX10" s="105"/>
      <c r="EY10" s="105"/>
      <c r="EZ10" s="105"/>
      <c r="FA10" s="105"/>
      <c r="FB10" s="105"/>
      <c r="FC10" s="105"/>
      <c r="FD10" s="105"/>
      <c r="FE10" s="105"/>
      <c r="FF10" s="105"/>
      <c r="FG10" s="105"/>
      <c r="FH10" s="105"/>
      <c r="FI10" s="105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88" t="str">
        <f>データ!V7</f>
        <v>無</v>
      </c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/>
      <c r="JR10" s="88"/>
      <c r="JS10" s="88"/>
      <c r="JT10" s="88"/>
      <c r="JU10" s="88"/>
      <c r="JV10" s="106">
        <f>データ!W7</f>
        <v>75</v>
      </c>
      <c r="JW10" s="106"/>
      <c r="JX10" s="106"/>
      <c r="JY10" s="106"/>
      <c r="JZ10" s="106"/>
      <c r="KA10" s="106"/>
      <c r="KB10" s="106"/>
      <c r="KC10" s="106"/>
      <c r="KD10" s="106"/>
      <c r="KE10" s="106"/>
      <c r="KF10" s="106"/>
      <c r="KG10" s="106"/>
      <c r="KH10" s="106"/>
      <c r="KI10" s="106"/>
      <c r="KJ10" s="106"/>
      <c r="KK10" s="106"/>
      <c r="KL10" s="106"/>
      <c r="KM10" s="106"/>
      <c r="KN10" s="106"/>
      <c r="KO10" s="106"/>
      <c r="KP10" s="106"/>
      <c r="KQ10" s="106"/>
      <c r="KR10" s="106"/>
      <c r="KS10" s="106"/>
      <c r="KT10" s="106"/>
      <c r="KU10" s="106"/>
      <c r="KV10" s="106"/>
      <c r="KW10" s="106"/>
      <c r="KX10" s="106"/>
      <c r="KY10" s="106"/>
      <c r="KZ10" s="106"/>
      <c r="LA10" s="106"/>
      <c r="LB10" s="106"/>
      <c r="LC10" s="106"/>
      <c r="LD10" s="106"/>
      <c r="LE10" s="106"/>
      <c r="LF10" s="106"/>
      <c r="LG10" s="106"/>
      <c r="LH10" s="106"/>
      <c r="LI10" s="106"/>
      <c r="LJ10" s="106"/>
      <c r="LK10" s="106"/>
      <c r="LL10" s="106"/>
      <c r="LM10" s="106"/>
      <c r="LN10" s="106"/>
      <c r="LO10" s="88" t="str">
        <f>データ!X7</f>
        <v>有</v>
      </c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88"/>
      <c r="ND10" s="88"/>
      <c r="NE10" s="88"/>
      <c r="NF10" s="88"/>
      <c r="NG10" s="88"/>
      <c r="NH10" s="2"/>
      <c r="NI10" s="89" t="s">
        <v>21</v>
      </c>
      <c r="NJ10" s="90"/>
      <c r="NK10" s="91" t="s">
        <v>22</v>
      </c>
      <c r="NL10" s="91"/>
      <c r="NM10" s="91"/>
      <c r="NN10" s="91"/>
      <c r="NO10" s="91"/>
      <c r="NP10" s="91"/>
      <c r="NQ10" s="91"/>
      <c r="NR10" s="91"/>
      <c r="NS10" s="91"/>
      <c r="NT10" s="91"/>
      <c r="NU10" s="91"/>
      <c r="NV10" s="92"/>
    </row>
    <row r="11" spans="1:387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93" t="s">
        <v>23</v>
      </c>
      <c r="NJ11" s="93"/>
      <c r="NK11" s="93"/>
      <c r="NL11" s="93"/>
      <c r="NM11" s="93"/>
      <c r="NN11" s="93"/>
      <c r="NO11" s="93"/>
      <c r="NP11" s="93"/>
      <c r="NQ11" s="93"/>
      <c r="NR11" s="93"/>
      <c r="NS11" s="93"/>
      <c r="NT11" s="93"/>
      <c r="NU11" s="93"/>
      <c r="NV11" s="93"/>
      <c r="NW11" s="93"/>
    </row>
    <row r="12" spans="1:387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93"/>
      <c r="NJ12" s="93"/>
      <c r="NK12" s="93"/>
      <c r="NL12" s="93"/>
      <c r="NM12" s="93"/>
      <c r="NN12" s="93"/>
      <c r="NO12" s="93"/>
      <c r="NP12" s="93"/>
      <c r="NQ12" s="93"/>
      <c r="NR12" s="93"/>
      <c r="NS12" s="93"/>
      <c r="NT12" s="93"/>
      <c r="NU12" s="93"/>
      <c r="NV12" s="93"/>
      <c r="NW12" s="93"/>
    </row>
    <row r="13" spans="1:387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94"/>
      <c r="NJ13" s="94"/>
      <c r="NK13" s="94"/>
      <c r="NL13" s="94"/>
      <c r="NM13" s="94"/>
      <c r="NN13" s="94"/>
      <c r="NO13" s="94"/>
      <c r="NP13" s="94"/>
      <c r="NQ13" s="94"/>
      <c r="NR13" s="94"/>
      <c r="NS13" s="94"/>
      <c r="NT13" s="94"/>
      <c r="NU13" s="94"/>
      <c r="NV13" s="94"/>
      <c r="NW13" s="94"/>
    </row>
    <row r="14" spans="1:387" ht="13.5" customHeight="1" x14ac:dyDescent="0.15">
      <c r="A14" s="4"/>
      <c r="B14" s="5"/>
      <c r="C14" s="6"/>
      <c r="D14" s="6"/>
      <c r="E14" s="6"/>
      <c r="F14" s="6"/>
      <c r="G14" s="6"/>
      <c r="H14" s="85" t="s">
        <v>24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  <c r="IX14" s="85"/>
      <c r="IY14" s="85"/>
      <c r="IZ14" s="85"/>
      <c r="JA14" s="85"/>
      <c r="JB14" s="85"/>
      <c r="JC14" s="85"/>
      <c r="JD14" s="85"/>
      <c r="JE14" s="85"/>
      <c r="JF14" s="85"/>
      <c r="JG14" s="85"/>
      <c r="JH14" s="85"/>
      <c r="JI14" s="85"/>
      <c r="JJ14" s="85"/>
      <c r="JK14" s="85"/>
      <c r="JL14" s="85"/>
      <c r="JM14" s="85"/>
      <c r="JN14" s="6"/>
      <c r="JO14" s="6"/>
      <c r="JP14" s="6"/>
      <c r="JQ14" s="6"/>
      <c r="JR14" s="6"/>
      <c r="JS14" s="6"/>
      <c r="JT14" s="95" t="s">
        <v>25</v>
      </c>
      <c r="JU14" s="85"/>
      <c r="JV14" s="85"/>
      <c r="JW14" s="85"/>
      <c r="JX14" s="85"/>
      <c r="JY14" s="85"/>
      <c r="JZ14" s="85"/>
      <c r="KA14" s="85"/>
      <c r="KB14" s="85"/>
      <c r="KC14" s="85"/>
      <c r="KD14" s="85"/>
      <c r="KE14" s="85"/>
      <c r="KF14" s="85"/>
      <c r="KG14" s="85"/>
      <c r="KH14" s="85"/>
      <c r="KI14" s="85"/>
      <c r="KJ14" s="85"/>
      <c r="KK14" s="85"/>
      <c r="KL14" s="85"/>
      <c r="KM14" s="85"/>
      <c r="KN14" s="85"/>
      <c r="KO14" s="85"/>
      <c r="KP14" s="85"/>
      <c r="KQ14" s="85"/>
      <c r="KR14" s="85"/>
      <c r="KS14" s="85"/>
      <c r="KT14" s="85"/>
      <c r="KU14" s="85"/>
      <c r="KV14" s="85"/>
      <c r="KW14" s="85"/>
      <c r="KX14" s="85"/>
      <c r="KY14" s="85"/>
      <c r="KZ14" s="85"/>
      <c r="LA14" s="85"/>
      <c r="LB14" s="85"/>
      <c r="LC14" s="85"/>
      <c r="LD14" s="85"/>
      <c r="LE14" s="85"/>
      <c r="LF14" s="85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85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85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85"/>
      <c r="MQ14" s="85"/>
      <c r="MR14" s="85"/>
      <c r="MS14" s="85"/>
      <c r="MT14" s="85"/>
      <c r="MU14" s="85"/>
      <c r="MV14" s="85"/>
      <c r="MW14" s="85"/>
      <c r="MX14" s="85"/>
      <c r="MY14" s="85"/>
      <c r="MZ14" s="85"/>
      <c r="NA14" s="85"/>
      <c r="NB14" s="85"/>
      <c r="NC14" s="85"/>
      <c r="ND14" s="85"/>
      <c r="NE14" s="85"/>
      <c r="NF14" s="85"/>
      <c r="NG14" s="96"/>
      <c r="NH14" s="2"/>
      <c r="NI14" s="73" t="s">
        <v>26</v>
      </c>
      <c r="NJ14" s="74"/>
      <c r="NK14" s="74"/>
      <c r="NL14" s="74"/>
      <c r="NM14" s="74"/>
      <c r="NN14" s="74"/>
      <c r="NO14" s="74"/>
      <c r="NP14" s="74"/>
      <c r="NQ14" s="74"/>
      <c r="NR14" s="74"/>
      <c r="NS14" s="74"/>
      <c r="NT14" s="74"/>
      <c r="NU14" s="74"/>
      <c r="NV14" s="74"/>
      <c r="NW14" s="75"/>
    </row>
    <row r="15" spans="1:387" ht="13.5" customHeight="1" x14ac:dyDescent="0.15">
      <c r="A15" s="2"/>
      <c r="B15" s="7"/>
      <c r="C15" s="8"/>
      <c r="D15" s="8"/>
      <c r="E15" s="8"/>
      <c r="F15" s="8"/>
      <c r="G15" s="8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"/>
      <c r="JO15" s="8"/>
      <c r="JP15" s="8"/>
      <c r="JQ15" s="8"/>
      <c r="JR15" s="8"/>
      <c r="JS15" s="8"/>
      <c r="JT15" s="97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  <c r="KH15" s="86"/>
      <c r="KI15" s="86"/>
      <c r="KJ15" s="86"/>
      <c r="KK15" s="86"/>
      <c r="KL15" s="86"/>
      <c r="KM15" s="86"/>
      <c r="KN15" s="86"/>
      <c r="KO15" s="86"/>
      <c r="KP15" s="86"/>
      <c r="KQ15" s="86"/>
      <c r="KR15" s="86"/>
      <c r="KS15" s="86"/>
      <c r="KT15" s="86"/>
      <c r="KU15" s="86"/>
      <c r="KV15" s="86"/>
      <c r="KW15" s="86"/>
      <c r="KX15" s="86"/>
      <c r="KY15" s="86"/>
      <c r="KZ15" s="86"/>
      <c r="LA15" s="86"/>
      <c r="LB15" s="86"/>
      <c r="LC15" s="86"/>
      <c r="LD15" s="86"/>
      <c r="LE15" s="86"/>
      <c r="LF15" s="86"/>
      <c r="LG15" s="86"/>
      <c r="LH15" s="86"/>
      <c r="LI15" s="86"/>
      <c r="LJ15" s="86"/>
      <c r="LK15" s="86"/>
      <c r="LL15" s="86"/>
      <c r="LM15" s="86"/>
      <c r="LN15" s="86"/>
      <c r="LO15" s="86"/>
      <c r="LP15" s="86"/>
      <c r="LQ15" s="86"/>
      <c r="LR15" s="86"/>
      <c r="LS15" s="86"/>
      <c r="LT15" s="86"/>
      <c r="LU15" s="86"/>
      <c r="LV15" s="86"/>
      <c r="LW15" s="86"/>
      <c r="LX15" s="86"/>
      <c r="LY15" s="86"/>
      <c r="LZ15" s="86"/>
      <c r="MA15" s="86"/>
      <c r="MB15" s="86"/>
      <c r="MC15" s="86"/>
      <c r="MD15" s="86"/>
      <c r="ME15" s="86"/>
      <c r="MF15" s="86"/>
      <c r="MG15" s="86"/>
      <c r="MH15" s="86"/>
      <c r="MI15" s="86"/>
      <c r="MJ15" s="86"/>
      <c r="MK15" s="86"/>
      <c r="ML15" s="86"/>
      <c r="MM15" s="86"/>
      <c r="MN15" s="86"/>
      <c r="MO15" s="86"/>
      <c r="MP15" s="86"/>
      <c r="MQ15" s="86"/>
      <c r="MR15" s="86"/>
      <c r="MS15" s="86"/>
      <c r="MT15" s="86"/>
      <c r="MU15" s="86"/>
      <c r="MV15" s="86"/>
      <c r="MW15" s="86"/>
      <c r="MX15" s="86"/>
      <c r="MY15" s="86"/>
      <c r="MZ15" s="86"/>
      <c r="NA15" s="86"/>
      <c r="NB15" s="86"/>
      <c r="NC15" s="86"/>
      <c r="ND15" s="86"/>
      <c r="NE15" s="86"/>
      <c r="NF15" s="86"/>
      <c r="NG15" s="98"/>
      <c r="NH15" s="2"/>
      <c r="NI15" s="76" t="s">
        <v>142</v>
      </c>
      <c r="NJ15" s="77"/>
      <c r="NK15" s="77"/>
      <c r="NL15" s="77"/>
      <c r="NM15" s="77"/>
      <c r="NN15" s="77"/>
      <c r="NO15" s="77"/>
      <c r="NP15" s="77"/>
      <c r="NQ15" s="77"/>
      <c r="NR15" s="77"/>
      <c r="NS15" s="77"/>
      <c r="NT15" s="77"/>
      <c r="NU15" s="77"/>
      <c r="NV15" s="77"/>
      <c r="NW15" s="78"/>
    </row>
    <row r="16" spans="1:387" ht="13.5" customHeight="1" x14ac:dyDescent="0.15">
      <c r="A16" s="2"/>
      <c r="B16" s="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9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10"/>
      <c r="NH16" s="2"/>
      <c r="NI16" s="76"/>
      <c r="NJ16" s="77"/>
      <c r="NK16" s="77"/>
      <c r="NL16" s="77"/>
      <c r="NM16" s="77"/>
      <c r="NN16" s="77"/>
      <c r="NO16" s="77"/>
      <c r="NP16" s="77"/>
      <c r="NQ16" s="77"/>
      <c r="NR16" s="77"/>
      <c r="NS16" s="77"/>
      <c r="NT16" s="77"/>
      <c r="NU16" s="77"/>
      <c r="NV16" s="77"/>
      <c r="NW16" s="78"/>
    </row>
    <row r="17" spans="1:387" ht="13.5" customHeight="1" x14ac:dyDescent="0.15">
      <c r="A17" s="2"/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1"/>
      <c r="DD17" s="1"/>
      <c r="DE17" s="2"/>
      <c r="DF17" s="2"/>
      <c r="DG17" s="2"/>
      <c r="DH17" s="2"/>
      <c r="DI17" s="2"/>
      <c r="DJ17" s="2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9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0"/>
      <c r="NH17" s="2"/>
      <c r="NI17" s="76"/>
      <c r="NJ17" s="77"/>
      <c r="NK17" s="77"/>
      <c r="NL17" s="77"/>
      <c r="NM17" s="77"/>
      <c r="NN17" s="77"/>
      <c r="NO17" s="77"/>
      <c r="NP17" s="77"/>
      <c r="NQ17" s="77"/>
      <c r="NR17" s="77"/>
      <c r="NS17" s="77"/>
      <c r="NT17" s="77"/>
      <c r="NU17" s="77"/>
      <c r="NV17" s="77"/>
      <c r="NW17" s="78"/>
    </row>
    <row r="18" spans="1:387" ht="13.5" customHeight="1" x14ac:dyDescent="0.15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1"/>
      <c r="DD18" s="1"/>
      <c r="DE18" s="2"/>
      <c r="DF18" s="2"/>
      <c r="DG18" s="2"/>
      <c r="DH18" s="2"/>
      <c r="DI18" s="2"/>
      <c r="DJ18" s="2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9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0"/>
      <c r="NH18" s="2"/>
      <c r="NI18" s="76"/>
      <c r="NJ18" s="77"/>
      <c r="NK18" s="77"/>
      <c r="NL18" s="77"/>
      <c r="NM18" s="77"/>
      <c r="NN18" s="77"/>
      <c r="NO18" s="77"/>
      <c r="NP18" s="77"/>
      <c r="NQ18" s="77"/>
      <c r="NR18" s="77"/>
      <c r="NS18" s="77"/>
      <c r="NT18" s="77"/>
      <c r="NU18" s="77"/>
      <c r="NV18" s="77"/>
      <c r="NW18" s="78"/>
    </row>
    <row r="19" spans="1:387" ht="13.5" customHeight="1" x14ac:dyDescent="0.15">
      <c r="A19" s="2"/>
      <c r="B19" s="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9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10"/>
      <c r="NH19" s="2"/>
      <c r="NI19" s="76"/>
      <c r="NJ19" s="77"/>
      <c r="NK19" s="77"/>
      <c r="NL19" s="77"/>
      <c r="NM19" s="77"/>
      <c r="NN19" s="77"/>
      <c r="NO19" s="77"/>
      <c r="NP19" s="77"/>
      <c r="NQ19" s="77"/>
      <c r="NR19" s="77"/>
      <c r="NS19" s="77"/>
      <c r="NT19" s="77"/>
      <c r="NU19" s="77"/>
      <c r="NV19" s="77"/>
      <c r="NW19" s="78"/>
    </row>
    <row r="20" spans="1:387" ht="13.5" customHeight="1" x14ac:dyDescent="0.15">
      <c r="A20" s="2"/>
      <c r="B20" s="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9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10"/>
      <c r="NH20" s="2"/>
      <c r="NI20" s="76"/>
      <c r="NJ20" s="77"/>
      <c r="NK20" s="77"/>
      <c r="NL20" s="77"/>
      <c r="NM20" s="77"/>
      <c r="NN20" s="77"/>
      <c r="NO20" s="77"/>
      <c r="NP20" s="77"/>
      <c r="NQ20" s="77"/>
      <c r="NR20" s="77"/>
      <c r="NS20" s="77"/>
      <c r="NT20" s="77"/>
      <c r="NU20" s="77"/>
      <c r="NV20" s="77"/>
      <c r="NW20" s="78"/>
    </row>
    <row r="21" spans="1:387" ht="13.5" customHeight="1" x14ac:dyDescent="0.15">
      <c r="A21" s="2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9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10"/>
      <c r="NH21" s="2"/>
      <c r="NI21" s="76"/>
      <c r="NJ21" s="77"/>
      <c r="NK21" s="77"/>
      <c r="NL21" s="77"/>
      <c r="NM21" s="77"/>
      <c r="NN21" s="77"/>
      <c r="NO21" s="77"/>
      <c r="NP21" s="77"/>
      <c r="NQ21" s="77"/>
      <c r="NR21" s="77"/>
      <c r="NS21" s="77"/>
      <c r="NT21" s="77"/>
      <c r="NU21" s="77"/>
      <c r="NV21" s="77"/>
      <c r="NW21" s="78"/>
    </row>
    <row r="22" spans="1:387" ht="13.5" customHeight="1" x14ac:dyDescent="0.15">
      <c r="A22" s="2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9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10"/>
      <c r="NH22" s="2"/>
      <c r="NI22" s="76"/>
      <c r="NJ22" s="77"/>
      <c r="NK22" s="77"/>
      <c r="NL22" s="77"/>
      <c r="NM22" s="77"/>
      <c r="NN22" s="77"/>
      <c r="NO22" s="77"/>
      <c r="NP22" s="77"/>
      <c r="NQ22" s="77"/>
      <c r="NR22" s="77"/>
      <c r="NS22" s="77"/>
      <c r="NT22" s="77"/>
      <c r="NU22" s="77"/>
      <c r="NV22" s="77"/>
      <c r="NW22" s="78"/>
    </row>
    <row r="23" spans="1:387" ht="13.5" customHeight="1" x14ac:dyDescent="0.15">
      <c r="A23" s="2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9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10"/>
      <c r="NH23" s="2"/>
      <c r="NI23" s="76"/>
      <c r="NJ23" s="77"/>
      <c r="NK23" s="77"/>
      <c r="NL23" s="77"/>
      <c r="NM23" s="77"/>
      <c r="NN23" s="77"/>
      <c r="NO23" s="77"/>
      <c r="NP23" s="77"/>
      <c r="NQ23" s="77"/>
      <c r="NR23" s="77"/>
      <c r="NS23" s="77"/>
      <c r="NT23" s="77"/>
      <c r="NU23" s="77"/>
      <c r="NV23" s="77"/>
      <c r="NW23" s="78"/>
    </row>
    <row r="24" spans="1:387" ht="13.5" customHeight="1" x14ac:dyDescent="0.15">
      <c r="A24" s="2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9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10"/>
      <c r="NH24" s="2"/>
      <c r="NI24" s="76"/>
      <c r="NJ24" s="77"/>
      <c r="NK24" s="77"/>
      <c r="NL24" s="77"/>
      <c r="NM24" s="77"/>
      <c r="NN24" s="77"/>
      <c r="NO24" s="77"/>
      <c r="NP24" s="77"/>
      <c r="NQ24" s="77"/>
      <c r="NR24" s="77"/>
      <c r="NS24" s="77"/>
      <c r="NT24" s="77"/>
      <c r="NU24" s="77"/>
      <c r="NV24" s="77"/>
      <c r="NW24" s="78"/>
    </row>
    <row r="25" spans="1:387" ht="13.5" customHeight="1" x14ac:dyDescent="0.15">
      <c r="A25" s="2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9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10"/>
      <c r="NH25" s="2"/>
      <c r="NI25" s="76"/>
      <c r="NJ25" s="77"/>
      <c r="NK25" s="77"/>
      <c r="NL25" s="77"/>
      <c r="NM25" s="77"/>
      <c r="NN25" s="77"/>
      <c r="NO25" s="77"/>
      <c r="NP25" s="77"/>
      <c r="NQ25" s="77"/>
      <c r="NR25" s="77"/>
      <c r="NS25" s="77"/>
      <c r="NT25" s="77"/>
      <c r="NU25" s="77"/>
      <c r="NV25" s="77"/>
      <c r="NW25" s="78"/>
    </row>
    <row r="26" spans="1:387" ht="13.5" customHeight="1" x14ac:dyDescent="0.15">
      <c r="A26" s="2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9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10"/>
      <c r="NH26" s="2"/>
      <c r="NI26" s="76"/>
      <c r="NJ26" s="77"/>
      <c r="NK26" s="77"/>
      <c r="NL26" s="77"/>
      <c r="NM26" s="77"/>
      <c r="NN26" s="77"/>
      <c r="NO26" s="77"/>
      <c r="NP26" s="77"/>
      <c r="NQ26" s="77"/>
      <c r="NR26" s="77"/>
      <c r="NS26" s="77"/>
      <c r="NT26" s="77"/>
      <c r="NU26" s="77"/>
      <c r="NV26" s="77"/>
      <c r="NW26" s="78"/>
    </row>
    <row r="27" spans="1:387" ht="13.5" customHeight="1" x14ac:dyDescent="0.15">
      <c r="A27" s="2"/>
      <c r="B27" s="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9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10"/>
      <c r="NH27" s="2"/>
      <c r="NI27" s="76"/>
      <c r="NJ27" s="77"/>
      <c r="NK27" s="77"/>
      <c r="NL27" s="77"/>
      <c r="NM27" s="77"/>
      <c r="NN27" s="77"/>
      <c r="NO27" s="77"/>
      <c r="NP27" s="77"/>
      <c r="NQ27" s="77"/>
      <c r="NR27" s="77"/>
      <c r="NS27" s="77"/>
      <c r="NT27" s="77"/>
      <c r="NU27" s="77"/>
      <c r="NV27" s="77"/>
      <c r="NW27" s="78"/>
    </row>
    <row r="28" spans="1:387" ht="13.5" customHeight="1" x14ac:dyDescent="0.15">
      <c r="A28" s="2"/>
      <c r="B28" s="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9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10"/>
      <c r="NH28" s="2"/>
      <c r="NI28" s="76"/>
      <c r="NJ28" s="77"/>
      <c r="NK28" s="77"/>
      <c r="NL28" s="77"/>
      <c r="NM28" s="77"/>
      <c r="NN28" s="77"/>
      <c r="NO28" s="77"/>
      <c r="NP28" s="77"/>
      <c r="NQ28" s="77"/>
      <c r="NR28" s="77"/>
      <c r="NS28" s="77"/>
      <c r="NT28" s="77"/>
      <c r="NU28" s="77"/>
      <c r="NV28" s="77"/>
      <c r="NW28" s="78"/>
    </row>
    <row r="29" spans="1:387" ht="13.5" customHeight="1" x14ac:dyDescent="0.15">
      <c r="A29" s="2"/>
      <c r="B29" s="9"/>
      <c r="C29" s="2"/>
      <c r="D29" s="2"/>
      <c r="E29" s="2"/>
      <c r="F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9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10"/>
      <c r="NH29" s="2"/>
      <c r="NI29" s="76"/>
      <c r="NJ29" s="77"/>
      <c r="NK29" s="77"/>
      <c r="NL29" s="77"/>
      <c r="NM29" s="77"/>
      <c r="NN29" s="77"/>
      <c r="NO29" s="77"/>
      <c r="NP29" s="77"/>
      <c r="NQ29" s="77"/>
      <c r="NR29" s="77"/>
      <c r="NS29" s="77"/>
      <c r="NT29" s="77"/>
      <c r="NU29" s="77"/>
      <c r="NV29" s="77"/>
      <c r="NW29" s="78"/>
    </row>
    <row r="30" spans="1:387" ht="13.5" customHeight="1" x14ac:dyDescent="0.15">
      <c r="A30" s="2"/>
      <c r="B30" s="9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71" t="str">
        <f>データ!$B$11</f>
        <v>R02</v>
      </c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 t="str">
        <f>データ!$C$11</f>
        <v>R03</v>
      </c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 t="str">
        <f>データ!$D$11</f>
        <v>R04</v>
      </c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 t="str">
        <f>データ!$E$11</f>
        <v>R05</v>
      </c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 t="str">
        <f>データ!$F$11</f>
        <v>R06</v>
      </c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71" t="str">
        <f>データ!$B$11</f>
        <v>R02</v>
      </c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 t="str">
        <f>データ!$C$11</f>
        <v>R03</v>
      </c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 t="str">
        <f>データ!$D$11</f>
        <v>R04</v>
      </c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 t="str">
        <f>データ!$E$11</f>
        <v>R05</v>
      </c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 t="str">
        <f>データ!$F$11</f>
        <v>R06</v>
      </c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71" t="str">
        <f>データ!$B$11</f>
        <v>R02</v>
      </c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 t="str">
        <f>データ!$C$11</f>
        <v>R03</v>
      </c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 t="str">
        <f>データ!$D$11</f>
        <v>R04</v>
      </c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 t="str">
        <f>データ!$E$11</f>
        <v>R05</v>
      </c>
      <c r="IK30" s="71"/>
      <c r="IL30" s="71"/>
      <c r="IM30" s="71"/>
      <c r="IN30" s="71"/>
      <c r="IO30" s="71"/>
      <c r="IP30" s="71"/>
      <c r="IQ30" s="71"/>
      <c r="IR30" s="71"/>
      <c r="IS30" s="71"/>
      <c r="IT30" s="71"/>
      <c r="IU30" s="71"/>
      <c r="IV30" s="71"/>
      <c r="IW30" s="71"/>
      <c r="IX30" s="71" t="str">
        <f>データ!$F$11</f>
        <v>R06</v>
      </c>
      <c r="IY30" s="71"/>
      <c r="IZ30" s="71"/>
      <c r="JA30" s="71"/>
      <c r="JB30" s="71"/>
      <c r="JC30" s="71"/>
      <c r="JD30" s="71"/>
      <c r="JE30" s="71"/>
      <c r="JF30" s="71"/>
      <c r="JG30" s="71"/>
      <c r="JH30" s="71"/>
      <c r="JI30" s="71"/>
      <c r="JJ30" s="71"/>
      <c r="JK30" s="71"/>
      <c r="JL30" s="2"/>
      <c r="JM30" s="2"/>
      <c r="JN30" s="2"/>
      <c r="JO30" s="2"/>
      <c r="JP30" s="2"/>
      <c r="JQ30" s="2"/>
      <c r="JR30" s="2"/>
      <c r="JS30" s="2"/>
      <c r="JT30" s="9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10"/>
      <c r="NH30" s="2"/>
      <c r="NI30" s="79"/>
      <c r="NJ30" s="80"/>
      <c r="NK30" s="80"/>
      <c r="NL30" s="80"/>
      <c r="NM30" s="80"/>
      <c r="NN30" s="80"/>
      <c r="NO30" s="80"/>
      <c r="NP30" s="80"/>
      <c r="NQ30" s="80"/>
      <c r="NR30" s="80"/>
      <c r="NS30" s="80"/>
      <c r="NT30" s="80"/>
      <c r="NU30" s="80"/>
      <c r="NV30" s="80"/>
      <c r="NW30" s="81"/>
    </row>
    <row r="31" spans="1:387" ht="13.5" customHeight="1" x14ac:dyDescent="0.15">
      <c r="A31" s="2"/>
      <c r="B31" s="9"/>
      <c r="C31" s="2"/>
      <c r="D31" s="2"/>
      <c r="E31" s="2"/>
      <c r="F31" s="2"/>
      <c r="I31" s="69" t="s">
        <v>27</v>
      </c>
      <c r="J31" s="69"/>
      <c r="K31" s="69"/>
      <c r="L31" s="69"/>
      <c r="M31" s="69"/>
      <c r="N31" s="69"/>
      <c r="O31" s="69"/>
      <c r="P31" s="69"/>
      <c r="Q31" s="69"/>
      <c r="R31" s="67">
        <f>データ!Y7</f>
        <v>61.3</v>
      </c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>
        <f>データ!Z7</f>
        <v>92.9</v>
      </c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>
        <f>データ!AA7</f>
        <v>99.8</v>
      </c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>
        <f>データ!AB7</f>
        <v>115.6</v>
      </c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>
        <f>データ!AC7</f>
        <v>91.9</v>
      </c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69" t="s">
        <v>27</v>
      </c>
      <c r="CX31" s="69"/>
      <c r="CY31" s="69"/>
      <c r="CZ31" s="69"/>
      <c r="DA31" s="69"/>
      <c r="DB31" s="69"/>
      <c r="DC31" s="69"/>
      <c r="DD31" s="69"/>
      <c r="DE31" s="69"/>
      <c r="DF31" s="67">
        <f>データ!AJ7</f>
        <v>32.200000000000003</v>
      </c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>
        <f>データ!AK7</f>
        <v>31.5</v>
      </c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>
        <f>データ!AL7</f>
        <v>47.4</v>
      </c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>
        <f>データ!AM7</f>
        <v>38.1</v>
      </c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>
        <f>データ!AN7</f>
        <v>53.4</v>
      </c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69" t="s">
        <v>27</v>
      </c>
      <c r="GL31" s="69"/>
      <c r="GM31" s="69"/>
      <c r="GN31" s="69"/>
      <c r="GO31" s="69"/>
      <c r="GP31" s="69"/>
      <c r="GQ31" s="69"/>
      <c r="GR31" s="69"/>
      <c r="GS31" s="69"/>
      <c r="GT31" s="87">
        <f>データ!AU7</f>
        <v>8143</v>
      </c>
      <c r="GU31" s="87"/>
      <c r="GV31" s="87"/>
      <c r="GW31" s="87"/>
      <c r="GX31" s="87"/>
      <c r="GY31" s="87"/>
      <c r="GZ31" s="87"/>
      <c r="HA31" s="87"/>
      <c r="HB31" s="87"/>
      <c r="HC31" s="87"/>
      <c r="HD31" s="87"/>
      <c r="HE31" s="87"/>
      <c r="HF31" s="87"/>
      <c r="HG31" s="87"/>
      <c r="HH31" s="87">
        <f>データ!AV7</f>
        <v>7843</v>
      </c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>
        <f>データ!AW7</f>
        <v>17684</v>
      </c>
      <c r="HW31" s="87"/>
      <c r="HX31" s="87"/>
      <c r="HY31" s="87"/>
      <c r="HZ31" s="87"/>
      <c r="IA31" s="87"/>
      <c r="IB31" s="87"/>
      <c r="IC31" s="87"/>
      <c r="ID31" s="87"/>
      <c r="IE31" s="87"/>
      <c r="IF31" s="87"/>
      <c r="IG31" s="87"/>
      <c r="IH31" s="87"/>
      <c r="II31" s="87"/>
      <c r="IJ31" s="87">
        <f>データ!AX7</f>
        <v>9963</v>
      </c>
      <c r="IK31" s="87"/>
      <c r="IL31" s="87"/>
      <c r="IM31" s="87"/>
      <c r="IN31" s="87"/>
      <c r="IO31" s="87"/>
      <c r="IP31" s="87"/>
      <c r="IQ31" s="87"/>
      <c r="IR31" s="87"/>
      <c r="IS31" s="87"/>
      <c r="IT31" s="87"/>
      <c r="IU31" s="87"/>
      <c r="IV31" s="87"/>
      <c r="IW31" s="87"/>
      <c r="IX31" s="87">
        <f>データ!AY7</f>
        <v>86802</v>
      </c>
      <c r="IY31" s="87"/>
      <c r="IZ31" s="87"/>
      <c r="JA31" s="87"/>
      <c r="JB31" s="87"/>
      <c r="JC31" s="87"/>
      <c r="JD31" s="87"/>
      <c r="JE31" s="87"/>
      <c r="JF31" s="87"/>
      <c r="JG31" s="87"/>
      <c r="JH31" s="87"/>
      <c r="JI31" s="87"/>
      <c r="JJ31" s="87"/>
      <c r="JK31" s="87"/>
      <c r="JL31" s="2"/>
      <c r="JM31" s="2"/>
      <c r="JN31" s="2"/>
      <c r="JO31" s="2"/>
      <c r="JP31" s="2"/>
      <c r="JQ31" s="2"/>
      <c r="JR31" s="2"/>
      <c r="JS31" s="2"/>
      <c r="JT31" s="9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10"/>
      <c r="NH31" s="2"/>
      <c r="NI31" s="73" t="s">
        <v>28</v>
      </c>
      <c r="NJ31" s="74"/>
      <c r="NK31" s="74"/>
      <c r="NL31" s="74"/>
      <c r="NM31" s="74"/>
      <c r="NN31" s="74"/>
      <c r="NO31" s="74"/>
      <c r="NP31" s="74"/>
      <c r="NQ31" s="74"/>
      <c r="NR31" s="74"/>
      <c r="NS31" s="74"/>
      <c r="NT31" s="74"/>
      <c r="NU31" s="74"/>
      <c r="NV31" s="74"/>
      <c r="NW31" s="75"/>
    </row>
    <row r="32" spans="1:387" ht="13.5" customHeight="1" x14ac:dyDescent="0.15">
      <c r="A32" s="2"/>
      <c r="B32" s="9"/>
      <c r="C32" s="2"/>
      <c r="D32" s="2"/>
      <c r="E32" s="2"/>
      <c r="F32" s="2"/>
      <c r="G32" s="2"/>
      <c r="H32" s="2"/>
      <c r="I32" s="69" t="s">
        <v>29</v>
      </c>
      <c r="J32" s="69"/>
      <c r="K32" s="69"/>
      <c r="L32" s="69"/>
      <c r="M32" s="69"/>
      <c r="N32" s="69"/>
      <c r="O32" s="69"/>
      <c r="P32" s="69"/>
      <c r="Q32" s="69"/>
      <c r="R32" s="67">
        <f>データ!AD7</f>
        <v>96.8</v>
      </c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>
        <f>データ!AE7</f>
        <v>94</v>
      </c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>
        <f>データ!AF7</f>
        <v>98.4</v>
      </c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>
        <f>データ!AG7</f>
        <v>102.5</v>
      </c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>
        <f>データ!AH7</f>
        <v>95.3</v>
      </c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69" t="s">
        <v>29</v>
      </c>
      <c r="CX32" s="69"/>
      <c r="CY32" s="69"/>
      <c r="CZ32" s="69"/>
      <c r="DA32" s="69"/>
      <c r="DB32" s="69"/>
      <c r="DC32" s="69"/>
      <c r="DD32" s="69"/>
      <c r="DE32" s="69"/>
      <c r="DF32" s="67">
        <f>データ!AO7</f>
        <v>47.8</v>
      </c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>
        <f>データ!AP7</f>
        <v>27.2</v>
      </c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>
        <f>データ!AQ7</f>
        <v>23.7</v>
      </c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>
        <f>データ!AR7</f>
        <v>26.4</v>
      </c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>
        <f>データ!AS7</f>
        <v>24</v>
      </c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69" t="s">
        <v>29</v>
      </c>
      <c r="GL32" s="69"/>
      <c r="GM32" s="69"/>
      <c r="GN32" s="69"/>
      <c r="GO32" s="69"/>
      <c r="GP32" s="69"/>
      <c r="GQ32" s="69"/>
      <c r="GR32" s="69"/>
      <c r="GS32" s="69"/>
      <c r="GT32" s="87">
        <f>データ!AZ7</f>
        <v>63431</v>
      </c>
      <c r="GU32" s="87"/>
      <c r="GV32" s="87"/>
      <c r="GW32" s="87"/>
      <c r="GX32" s="87"/>
      <c r="GY32" s="87"/>
      <c r="GZ32" s="87"/>
      <c r="HA32" s="87"/>
      <c r="HB32" s="87"/>
      <c r="HC32" s="87"/>
      <c r="HD32" s="87"/>
      <c r="HE32" s="87"/>
      <c r="HF32" s="87"/>
      <c r="HG32" s="87"/>
      <c r="HH32" s="87">
        <f>データ!BA7</f>
        <v>541785</v>
      </c>
      <c r="HI32" s="87"/>
      <c r="HJ32" s="87"/>
      <c r="HK32" s="87"/>
      <c r="HL32" s="87"/>
      <c r="HM32" s="87"/>
      <c r="HN32" s="87"/>
      <c r="HO32" s="87"/>
      <c r="HP32" s="87"/>
      <c r="HQ32" s="87"/>
      <c r="HR32" s="87"/>
      <c r="HS32" s="87"/>
      <c r="HT32" s="87"/>
      <c r="HU32" s="87"/>
      <c r="HV32" s="87">
        <f>データ!BB7</f>
        <v>5910</v>
      </c>
      <c r="HW32" s="87"/>
      <c r="HX32" s="87"/>
      <c r="HY32" s="87"/>
      <c r="HZ32" s="87"/>
      <c r="IA32" s="87"/>
      <c r="IB32" s="87"/>
      <c r="IC32" s="87"/>
      <c r="ID32" s="87"/>
      <c r="IE32" s="87"/>
      <c r="IF32" s="87"/>
      <c r="IG32" s="87"/>
      <c r="IH32" s="87"/>
      <c r="II32" s="87"/>
      <c r="IJ32" s="87">
        <f>データ!BC7</f>
        <v>6101</v>
      </c>
      <c r="IK32" s="87"/>
      <c r="IL32" s="87"/>
      <c r="IM32" s="87"/>
      <c r="IN32" s="87"/>
      <c r="IO32" s="87"/>
      <c r="IP32" s="87"/>
      <c r="IQ32" s="87"/>
      <c r="IR32" s="87"/>
      <c r="IS32" s="87"/>
      <c r="IT32" s="87"/>
      <c r="IU32" s="87"/>
      <c r="IV32" s="87"/>
      <c r="IW32" s="87"/>
      <c r="IX32" s="87">
        <f>データ!BD7</f>
        <v>9063</v>
      </c>
      <c r="IY32" s="87"/>
      <c r="IZ32" s="87"/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7"/>
      <c r="JL32" s="2"/>
      <c r="JM32" s="2"/>
      <c r="JN32" s="2"/>
      <c r="JO32" s="2"/>
      <c r="JP32" s="2"/>
      <c r="JQ32" s="2"/>
      <c r="JR32" s="2"/>
      <c r="JS32" s="2"/>
      <c r="JT32" s="9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10"/>
      <c r="NH32" s="2"/>
      <c r="NI32" s="76" t="s">
        <v>139</v>
      </c>
      <c r="NJ32" s="77"/>
      <c r="NK32" s="77"/>
      <c r="NL32" s="77"/>
      <c r="NM32" s="77"/>
      <c r="NN32" s="77"/>
      <c r="NO32" s="77"/>
      <c r="NP32" s="77"/>
      <c r="NQ32" s="77"/>
      <c r="NR32" s="77"/>
      <c r="NS32" s="77"/>
      <c r="NT32" s="77"/>
      <c r="NU32" s="77"/>
      <c r="NV32" s="77"/>
      <c r="NW32" s="78"/>
    </row>
    <row r="33" spans="1:387" ht="13.5" customHeight="1" x14ac:dyDescent="0.15">
      <c r="A33" s="2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9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10"/>
      <c r="NH33" s="2"/>
      <c r="NI33" s="76"/>
      <c r="NJ33" s="77"/>
      <c r="NK33" s="77"/>
      <c r="NL33" s="77"/>
      <c r="NM33" s="77"/>
      <c r="NN33" s="77"/>
      <c r="NO33" s="77"/>
      <c r="NP33" s="77"/>
      <c r="NQ33" s="77"/>
      <c r="NR33" s="77"/>
      <c r="NS33" s="77"/>
      <c r="NT33" s="77"/>
      <c r="NU33" s="77"/>
      <c r="NV33" s="77"/>
      <c r="NW33" s="78"/>
    </row>
    <row r="34" spans="1:387" ht="13.5" customHeight="1" x14ac:dyDescent="0.15">
      <c r="A34" s="2"/>
      <c r="B34" s="9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2"/>
      <c r="CN34" s="2"/>
      <c r="CO34" s="2"/>
      <c r="CP34" s="2"/>
      <c r="CQ34" s="2"/>
      <c r="CR34" s="2"/>
      <c r="CS34" s="2"/>
      <c r="CT34" s="2"/>
      <c r="CU34" s="2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2"/>
      <c r="JP34" s="2"/>
      <c r="JQ34" s="2"/>
      <c r="JR34" s="2"/>
      <c r="JS34" s="2"/>
      <c r="JT34" s="1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2"/>
      <c r="NH34" s="2"/>
      <c r="NI34" s="76"/>
      <c r="NJ34" s="77"/>
      <c r="NK34" s="77"/>
      <c r="NL34" s="77"/>
      <c r="NM34" s="77"/>
      <c r="NN34" s="77"/>
      <c r="NO34" s="77"/>
      <c r="NP34" s="77"/>
      <c r="NQ34" s="77"/>
      <c r="NR34" s="77"/>
      <c r="NS34" s="77"/>
      <c r="NT34" s="77"/>
      <c r="NU34" s="77"/>
      <c r="NV34" s="77"/>
      <c r="NW34" s="78"/>
    </row>
    <row r="35" spans="1:387" ht="13.5" customHeight="1" x14ac:dyDescent="0.15">
      <c r="A35" s="2"/>
      <c r="B35" s="9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2"/>
      <c r="CN35" s="2"/>
      <c r="CO35" s="2"/>
      <c r="CP35" s="2"/>
      <c r="CQ35" s="2"/>
      <c r="CR35" s="2"/>
      <c r="CS35" s="2"/>
      <c r="CT35" s="2"/>
      <c r="CU35" s="2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2"/>
      <c r="JP35" s="2"/>
      <c r="JQ35" s="2"/>
      <c r="JR35" s="2"/>
      <c r="JS35" s="2"/>
      <c r="JT35" s="13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5"/>
      <c r="NH35" s="2"/>
      <c r="NI35" s="76"/>
      <c r="NJ35" s="77"/>
      <c r="NK35" s="77"/>
      <c r="NL35" s="77"/>
      <c r="NM35" s="77"/>
      <c r="NN35" s="77"/>
      <c r="NO35" s="77"/>
      <c r="NP35" s="77"/>
      <c r="NQ35" s="77"/>
      <c r="NR35" s="77"/>
      <c r="NS35" s="77"/>
      <c r="NT35" s="77"/>
      <c r="NU35" s="77"/>
      <c r="NV35" s="77"/>
      <c r="NW35" s="78"/>
    </row>
    <row r="36" spans="1:387" ht="13.5" customHeight="1" x14ac:dyDescent="0.15">
      <c r="A36" s="2"/>
      <c r="B36" s="9"/>
      <c r="C36" s="8"/>
      <c r="D36" s="2"/>
      <c r="E36" s="2"/>
      <c r="F36" s="2"/>
      <c r="G36" s="2"/>
      <c r="H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2"/>
      <c r="GQ36" s="2"/>
      <c r="GR36" s="8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2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10"/>
      <c r="NH36" s="2"/>
      <c r="NI36" s="76"/>
      <c r="NJ36" s="77"/>
      <c r="NK36" s="77"/>
      <c r="NL36" s="77"/>
      <c r="NM36" s="77"/>
      <c r="NN36" s="77"/>
      <c r="NO36" s="77"/>
      <c r="NP36" s="77"/>
      <c r="NQ36" s="77"/>
      <c r="NR36" s="77"/>
      <c r="NS36" s="77"/>
      <c r="NT36" s="77"/>
      <c r="NU36" s="77"/>
      <c r="NV36" s="77"/>
      <c r="NW36" s="78"/>
    </row>
    <row r="37" spans="1:387" ht="13.5" customHeight="1" x14ac:dyDescent="0.15">
      <c r="A37" s="2"/>
      <c r="B37" s="9"/>
      <c r="C37" s="8"/>
      <c r="D37" s="2"/>
      <c r="E37" s="2"/>
      <c r="F37" s="2"/>
      <c r="G37" s="2"/>
      <c r="H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2"/>
      <c r="GQ37" s="2"/>
      <c r="GR37" s="8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2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10"/>
      <c r="NH37" s="2"/>
      <c r="NI37" s="76"/>
      <c r="NJ37" s="77"/>
      <c r="NK37" s="77"/>
      <c r="NL37" s="77"/>
      <c r="NM37" s="77"/>
      <c r="NN37" s="77"/>
      <c r="NO37" s="77"/>
      <c r="NP37" s="77"/>
      <c r="NQ37" s="77"/>
      <c r="NR37" s="77"/>
      <c r="NS37" s="77"/>
      <c r="NT37" s="77"/>
      <c r="NU37" s="77"/>
      <c r="NV37" s="77"/>
      <c r="NW37" s="78"/>
    </row>
    <row r="38" spans="1:387" ht="13.5" customHeight="1" x14ac:dyDescent="0.15">
      <c r="A38" s="2"/>
      <c r="B38" s="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10"/>
      <c r="NH38" s="2"/>
      <c r="NI38" s="76"/>
      <c r="NJ38" s="77"/>
      <c r="NK38" s="77"/>
      <c r="NL38" s="77"/>
      <c r="NM38" s="77"/>
      <c r="NN38" s="77"/>
      <c r="NO38" s="77"/>
      <c r="NP38" s="77"/>
      <c r="NQ38" s="77"/>
      <c r="NR38" s="77"/>
      <c r="NS38" s="77"/>
      <c r="NT38" s="77"/>
      <c r="NU38" s="77"/>
      <c r="NV38" s="77"/>
      <c r="NW38" s="78"/>
    </row>
    <row r="39" spans="1:387" ht="13.5" customHeight="1" x14ac:dyDescent="0.15">
      <c r="A39" s="2"/>
      <c r="B39" s="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1"/>
      <c r="DD39" s="1"/>
      <c r="DE39" s="2"/>
      <c r="DF39" s="2"/>
      <c r="DG39" s="2"/>
      <c r="DH39" s="2"/>
      <c r="DI39" s="2"/>
      <c r="DJ39" s="2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2"/>
      <c r="NG39" s="10"/>
      <c r="NH39" s="2"/>
      <c r="NI39" s="76"/>
      <c r="NJ39" s="77"/>
      <c r="NK39" s="77"/>
      <c r="NL39" s="77"/>
      <c r="NM39" s="77"/>
      <c r="NN39" s="77"/>
      <c r="NO39" s="77"/>
      <c r="NP39" s="77"/>
      <c r="NQ39" s="77"/>
      <c r="NR39" s="77"/>
      <c r="NS39" s="77"/>
      <c r="NT39" s="77"/>
      <c r="NU39" s="77"/>
      <c r="NV39" s="77"/>
      <c r="NW39" s="78"/>
    </row>
    <row r="40" spans="1:387" ht="13.5" customHeight="1" x14ac:dyDescent="0.15">
      <c r="A40" s="2"/>
      <c r="B40" s="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1"/>
      <c r="DD40" s="1"/>
      <c r="DE40" s="2"/>
      <c r="DF40" s="2"/>
      <c r="DG40" s="2"/>
      <c r="DH40" s="2"/>
      <c r="DI40" s="2"/>
      <c r="DJ40" s="2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2"/>
      <c r="NG40" s="10"/>
      <c r="NH40" s="2"/>
      <c r="NI40" s="76"/>
      <c r="NJ40" s="77"/>
      <c r="NK40" s="77"/>
      <c r="NL40" s="77"/>
      <c r="NM40" s="77"/>
      <c r="NN40" s="77"/>
      <c r="NO40" s="77"/>
      <c r="NP40" s="77"/>
      <c r="NQ40" s="77"/>
      <c r="NR40" s="77"/>
      <c r="NS40" s="77"/>
      <c r="NT40" s="77"/>
      <c r="NU40" s="77"/>
      <c r="NV40" s="77"/>
      <c r="NW40" s="78"/>
    </row>
    <row r="41" spans="1:387" ht="13.5" customHeight="1" x14ac:dyDescent="0.15">
      <c r="A41" s="2"/>
      <c r="B41" s="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10"/>
      <c r="NH41" s="2"/>
      <c r="NI41" s="76"/>
      <c r="NJ41" s="77"/>
      <c r="NK41" s="77"/>
      <c r="NL41" s="77"/>
      <c r="NM41" s="77"/>
      <c r="NN41" s="77"/>
      <c r="NO41" s="77"/>
      <c r="NP41" s="77"/>
      <c r="NQ41" s="77"/>
      <c r="NR41" s="77"/>
      <c r="NS41" s="77"/>
      <c r="NT41" s="77"/>
      <c r="NU41" s="77"/>
      <c r="NV41" s="77"/>
      <c r="NW41" s="78"/>
    </row>
    <row r="42" spans="1:387" ht="13.5" customHeight="1" x14ac:dyDescent="0.15">
      <c r="A42" s="2"/>
      <c r="B42" s="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10"/>
      <c r="NH42" s="2"/>
      <c r="NI42" s="76"/>
      <c r="NJ42" s="77"/>
      <c r="NK42" s="77"/>
      <c r="NL42" s="77"/>
      <c r="NM42" s="77"/>
      <c r="NN42" s="77"/>
      <c r="NO42" s="77"/>
      <c r="NP42" s="77"/>
      <c r="NQ42" s="77"/>
      <c r="NR42" s="77"/>
      <c r="NS42" s="77"/>
      <c r="NT42" s="77"/>
      <c r="NU42" s="77"/>
      <c r="NV42" s="77"/>
      <c r="NW42" s="78"/>
    </row>
    <row r="43" spans="1:387" ht="13.5" customHeight="1" x14ac:dyDescent="0.15">
      <c r="A43" s="2"/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10"/>
      <c r="NH43" s="2"/>
      <c r="NI43" s="76"/>
      <c r="NJ43" s="77"/>
      <c r="NK43" s="77"/>
      <c r="NL43" s="77"/>
      <c r="NM43" s="77"/>
      <c r="NN43" s="77"/>
      <c r="NO43" s="77"/>
      <c r="NP43" s="77"/>
      <c r="NQ43" s="77"/>
      <c r="NR43" s="77"/>
      <c r="NS43" s="77"/>
      <c r="NT43" s="77"/>
      <c r="NU43" s="77"/>
      <c r="NV43" s="77"/>
      <c r="NW43" s="78"/>
    </row>
    <row r="44" spans="1:387" ht="13.5" customHeight="1" x14ac:dyDescent="0.15">
      <c r="A44" s="2"/>
      <c r="B44" s="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10"/>
      <c r="NH44" s="2"/>
      <c r="NI44" s="76"/>
      <c r="NJ44" s="77"/>
      <c r="NK44" s="77"/>
      <c r="NL44" s="77"/>
      <c r="NM44" s="77"/>
      <c r="NN44" s="77"/>
      <c r="NO44" s="77"/>
      <c r="NP44" s="77"/>
      <c r="NQ44" s="77"/>
      <c r="NR44" s="77"/>
      <c r="NS44" s="77"/>
      <c r="NT44" s="77"/>
      <c r="NU44" s="77"/>
      <c r="NV44" s="77"/>
      <c r="NW44" s="78"/>
    </row>
    <row r="45" spans="1:387" ht="13.5" customHeight="1" x14ac:dyDescent="0.15">
      <c r="A45" s="2"/>
      <c r="B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10"/>
      <c r="NH45" s="2"/>
      <c r="NI45" s="76"/>
      <c r="NJ45" s="77"/>
      <c r="NK45" s="77"/>
      <c r="NL45" s="77"/>
      <c r="NM45" s="77"/>
      <c r="NN45" s="77"/>
      <c r="NO45" s="77"/>
      <c r="NP45" s="77"/>
      <c r="NQ45" s="77"/>
      <c r="NR45" s="77"/>
      <c r="NS45" s="77"/>
      <c r="NT45" s="77"/>
      <c r="NU45" s="77"/>
      <c r="NV45" s="77"/>
      <c r="NW45" s="78"/>
    </row>
    <row r="46" spans="1:387" ht="13.5" customHeight="1" x14ac:dyDescent="0.15">
      <c r="A46" s="2"/>
      <c r="B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10"/>
      <c r="NH46" s="2"/>
      <c r="NI46" s="76"/>
      <c r="NJ46" s="77"/>
      <c r="NK46" s="77"/>
      <c r="NL46" s="77"/>
      <c r="NM46" s="77"/>
      <c r="NN46" s="77"/>
      <c r="NO46" s="77"/>
      <c r="NP46" s="77"/>
      <c r="NQ46" s="77"/>
      <c r="NR46" s="77"/>
      <c r="NS46" s="77"/>
      <c r="NT46" s="77"/>
      <c r="NU46" s="77"/>
      <c r="NV46" s="77"/>
      <c r="NW46" s="78"/>
    </row>
    <row r="47" spans="1:387" ht="13.5" customHeight="1" x14ac:dyDescent="0.15">
      <c r="A47" s="2"/>
      <c r="B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10"/>
      <c r="NH47" s="2"/>
      <c r="NI47" s="79"/>
      <c r="NJ47" s="80"/>
      <c r="NK47" s="80"/>
      <c r="NL47" s="80"/>
      <c r="NM47" s="80"/>
      <c r="NN47" s="80"/>
      <c r="NO47" s="80"/>
      <c r="NP47" s="80"/>
      <c r="NQ47" s="80"/>
      <c r="NR47" s="80"/>
      <c r="NS47" s="80"/>
      <c r="NT47" s="80"/>
      <c r="NU47" s="80"/>
      <c r="NV47" s="80"/>
      <c r="NW47" s="81"/>
    </row>
    <row r="48" spans="1:387" ht="13.5" customHeight="1" x14ac:dyDescent="0.15">
      <c r="A48" s="2"/>
      <c r="B48" s="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10"/>
      <c r="NH48" s="2"/>
      <c r="NI48" s="73" t="s">
        <v>30</v>
      </c>
      <c r="NJ48" s="74"/>
      <c r="NK48" s="74"/>
      <c r="NL48" s="74"/>
      <c r="NM48" s="74"/>
      <c r="NN48" s="74"/>
      <c r="NO48" s="74"/>
      <c r="NP48" s="74"/>
      <c r="NQ48" s="74"/>
      <c r="NR48" s="74"/>
      <c r="NS48" s="74"/>
      <c r="NT48" s="74"/>
      <c r="NU48" s="74"/>
      <c r="NV48" s="74"/>
      <c r="NW48" s="75"/>
    </row>
    <row r="49" spans="1:387" ht="13.5" customHeight="1" x14ac:dyDescent="0.15">
      <c r="A49" s="2"/>
      <c r="B49" s="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10"/>
      <c r="NH49" s="2"/>
      <c r="NI49" s="76" t="s">
        <v>140</v>
      </c>
      <c r="NJ49" s="77"/>
      <c r="NK49" s="77"/>
      <c r="NL49" s="77"/>
      <c r="NM49" s="77"/>
      <c r="NN49" s="77"/>
      <c r="NO49" s="77"/>
      <c r="NP49" s="77"/>
      <c r="NQ49" s="77"/>
      <c r="NR49" s="77"/>
      <c r="NS49" s="77"/>
      <c r="NT49" s="77"/>
      <c r="NU49" s="77"/>
      <c r="NV49" s="77"/>
      <c r="NW49" s="78"/>
    </row>
    <row r="50" spans="1:387" ht="13.5" customHeight="1" x14ac:dyDescent="0.15">
      <c r="A50" s="2"/>
      <c r="B50" s="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10"/>
      <c r="NH50" s="2"/>
      <c r="NI50" s="76"/>
      <c r="NJ50" s="77"/>
      <c r="NK50" s="77"/>
      <c r="NL50" s="77"/>
      <c r="NM50" s="77"/>
      <c r="NN50" s="77"/>
      <c r="NO50" s="77"/>
      <c r="NP50" s="77"/>
      <c r="NQ50" s="77"/>
      <c r="NR50" s="77"/>
      <c r="NS50" s="77"/>
      <c r="NT50" s="77"/>
      <c r="NU50" s="77"/>
      <c r="NV50" s="77"/>
      <c r="NW50" s="78"/>
    </row>
    <row r="51" spans="1:387" ht="13.5" customHeight="1" x14ac:dyDescent="0.15">
      <c r="A51" s="2"/>
      <c r="B51" s="9"/>
      <c r="C51" s="2"/>
      <c r="D51" s="2"/>
      <c r="E51" s="2"/>
      <c r="F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10"/>
      <c r="NH51" s="2"/>
      <c r="NI51" s="76"/>
      <c r="NJ51" s="77"/>
      <c r="NK51" s="77"/>
      <c r="NL51" s="77"/>
      <c r="NM51" s="77"/>
      <c r="NN51" s="77"/>
      <c r="NO51" s="77"/>
      <c r="NP51" s="77"/>
      <c r="NQ51" s="77"/>
      <c r="NR51" s="77"/>
      <c r="NS51" s="77"/>
      <c r="NT51" s="77"/>
      <c r="NU51" s="77"/>
      <c r="NV51" s="77"/>
      <c r="NW51" s="78"/>
    </row>
    <row r="52" spans="1:387" ht="13.5" customHeight="1" x14ac:dyDescent="0.15">
      <c r="A52" s="2"/>
      <c r="B52" s="9"/>
      <c r="C52" s="2"/>
      <c r="D52" s="2"/>
      <c r="E52" s="2"/>
      <c r="F52" s="2"/>
      <c r="I52" s="2"/>
      <c r="J52" s="2"/>
      <c r="K52" s="2"/>
      <c r="L52" s="2"/>
      <c r="M52" s="2"/>
      <c r="N52" s="2"/>
      <c r="O52" s="2"/>
      <c r="P52" s="2"/>
      <c r="Q52" s="2"/>
      <c r="R52" s="71" t="str">
        <f>データ!$B$11</f>
        <v>R02</v>
      </c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 t="str">
        <f>データ!$C$11</f>
        <v>R03</v>
      </c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 t="str">
        <f>データ!$D$11</f>
        <v>R04</v>
      </c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 t="str">
        <f>データ!$E$11</f>
        <v>R05</v>
      </c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 t="str">
        <f>データ!$F$11</f>
        <v>R06</v>
      </c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71" t="str">
        <f>データ!$B$11</f>
        <v>R02</v>
      </c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 t="str">
        <f>データ!$C$11</f>
        <v>R03</v>
      </c>
      <c r="DU52" s="71"/>
      <c r="DV52" s="71"/>
      <c r="DW52" s="71"/>
      <c r="DX52" s="71"/>
      <c r="DY52" s="71"/>
      <c r="DZ52" s="71"/>
      <c r="EA52" s="71"/>
      <c r="EB52" s="71"/>
      <c r="EC52" s="71"/>
      <c r="ED52" s="71"/>
      <c r="EE52" s="71"/>
      <c r="EF52" s="71"/>
      <c r="EG52" s="71"/>
      <c r="EH52" s="71" t="str">
        <f>データ!$D$11</f>
        <v>R04</v>
      </c>
      <c r="EI52" s="71"/>
      <c r="EJ52" s="71"/>
      <c r="EK52" s="71"/>
      <c r="EL52" s="71"/>
      <c r="EM52" s="71"/>
      <c r="EN52" s="71"/>
      <c r="EO52" s="71"/>
      <c r="EP52" s="71"/>
      <c r="EQ52" s="71"/>
      <c r="ER52" s="71"/>
      <c r="ES52" s="71"/>
      <c r="ET52" s="71"/>
      <c r="EU52" s="71"/>
      <c r="EV52" s="71" t="str">
        <f>データ!$E$11</f>
        <v>R05</v>
      </c>
      <c r="EW52" s="71"/>
      <c r="EX52" s="71"/>
      <c r="EY52" s="71"/>
      <c r="EZ52" s="71"/>
      <c r="FA52" s="71"/>
      <c r="FB52" s="71"/>
      <c r="FC52" s="71"/>
      <c r="FD52" s="71"/>
      <c r="FE52" s="71"/>
      <c r="FF52" s="71"/>
      <c r="FG52" s="71"/>
      <c r="FH52" s="71"/>
      <c r="FI52" s="71"/>
      <c r="FJ52" s="71" t="str">
        <f>データ!$F$11</f>
        <v>R06</v>
      </c>
      <c r="FK52" s="71"/>
      <c r="FL52" s="71"/>
      <c r="FM52" s="71"/>
      <c r="FN52" s="71"/>
      <c r="FO52" s="71"/>
      <c r="FP52" s="71"/>
      <c r="FQ52" s="71"/>
      <c r="FR52" s="71"/>
      <c r="FS52" s="71"/>
      <c r="FT52" s="71"/>
      <c r="FU52" s="71"/>
      <c r="FV52" s="71"/>
      <c r="FW52" s="71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71" t="str">
        <f>データ!$B$11</f>
        <v>R02</v>
      </c>
      <c r="GU52" s="71"/>
      <c r="GV52" s="71"/>
      <c r="GW52" s="71"/>
      <c r="GX52" s="71"/>
      <c r="GY52" s="71"/>
      <c r="GZ52" s="71"/>
      <c r="HA52" s="71"/>
      <c r="HB52" s="71"/>
      <c r="HC52" s="71"/>
      <c r="HD52" s="71"/>
      <c r="HE52" s="71"/>
      <c r="HF52" s="71"/>
      <c r="HG52" s="71"/>
      <c r="HH52" s="71" t="str">
        <f>データ!$C$11</f>
        <v>R03</v>
      </c>
      <c r="HI52" s="71"/>
      <c r="HJ52" s="71"/>
      <c r="HK52" s="71"/>
      <c r="HL52" s="71"/>
      <c r="HM52" s="71"/>
      <c r="HN52" s="71"/>
      <c r="HO52" s="71"/>
      <c r="HP52" s="71"/>
      <c r="HQ52" s="71"/>
      <c r="HR52" s="71"/>
      <c r="HS52" s="71"/>
      <c r="HT52" s="71"/>
      <c r="HU52" s="71"/>
      <c r="HV52" s="71" t="str">
        <f>データ!$D$11</f>
        <v>R04</v>
      </c>
      <c r="HW52" s="71"/>
      <c r="HX52" s="71"/>
      <c r="HY52" s="71"/>
      <c r="HZ52" s="71"/>
      <c r="IA52" s="71"/>
      <c r="IB52" s="71"/>
      <c r="IC52" s="71"/>
      <c r="ID52" s="71"/>
      <c r="IE52" s="71"/>
      <c r="IF52" s="71"/>
      <c r="IG52" s="71"/>
      <c r="IH52" s="71"/>
      <c r="II52" s="71"/>
      <c r="IJ52" s="71" t="str">
        <f>データ!$E$11</f>
        <v>R05</v>
      </c>
      <c r="IK52" s="71"/>
      <c r="IL52" s="71"/>
      <c r="IM52" s="71"/>
      <c r="IN52" s="71"/>
      <c r="IO52" s="71"/>
      <c r="IP52" s="71"/>
      <c r="IQ52" s="71"/>
      <c r="IR52" s="71"/>
      <c r="IS52" s="71"/>
      <c r="IT52" s="71"/>
      <c r="IU52" s="71"/>
      <c r="IV52" s="71"/>
      <c r="IW52" s="71"/>
      <c r="IX52" s="71" t="str">
        <f>データ!$F$11</f>
        <v>R06</v>
      </c>
      <c r="IY52" s="71"/>
      <c r="IZ52" s="71"/>
      <c r="JA52" s="71"/>
      <c r="JB52" s="71"/>
      <c r="JC52" s="71"/>
      <c r="JD52" s="71"/>
      <c r="JE52" s="71"/>
      <c r="JF52" s="71"/>
      <c r="JG52" s="71"/>
      <c r="JH52" s="71"/>
      <c r="JI52" s="71"/>
      <c r="JJ52" s="71"/>
      <c r="JK52" s="71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71" t="str">
        <f>データ!$B$11</f>
        <v>R02</v>
      </c>
      <c r="KI52" s="71"/>
      <c r="KJ52" s="71"/>
      <c r="KK52" s="71"/>
      <c r="KL52" s="71"/>
      <c r="KM52" s="71"/>
      <c r="KN52" s="71"/>
      <c r="KO52" s="71"/>
      <c r="KP52" s="71"/>
      <c r="KQ52" s="71"/>
      <c r="KR52" s="71"/>
      <c r="KS52" s="71"/>
      <c r="KT52" s="71"/>
      <c r="KU52" s="71"/>
      <c r="KV52" s="71" t="str">
        <f>データ!$C$11</f>
        <v>R03</v>
      </c>
      <c r="KW52" s="71"/>
      <c r="KX52" s="71"/>
      <c r="KY52" s="71"/>
      <c r="KZ52" s="71"/>
      <c r="LA52" s="71"/>
      <c r="LB52" s="71"/>
      <c r="LC52" s="71"/>
      <c r="LD52" s="71"/>
      <c r="LE52" s="71"/>
      <c r="LF52" s="71"/>
      <c r="LG52" s="71"/>
      <c r="LH52" s="71"/>
      <c r="LI52" s="71"/>
      <c r="LJ52" s="71" t="str">
        <f>データ!$D$11</f>
        <v>R04</v>
      </c>
      <c r="LK52" s="71"/>
      <c r="LL52" s="71"/>
      <c r="LM52" s="71"/>
      <c r="LN52" s="71"/>
      <c r="LO52" s="71"/>
      <c r="LP52" s="71"/>
      <c r="LQ52" s="71"/>
      <c r="LR52" s="71"/>
      <c r="LS52" s="71"/>
      <c r="LT52" s="71"/>
      <c r="LU52" s="71"/>
      <c r="LV52" s="71"/>
      <c r="LW52" s="71"/>
      <c r="LX52" s="71" t="str">
        <f>データ!$E$11</f>
        <v>R05</v>
      </c>
      <c r="LY52" s="71"/>
      <c r="LZ52" s="71"/>
      <c r="MA52" s="71"/>
      <c r="MB52" s="71"/>
      <c r="MC52" s="71"/>
      <c r="MD52" s="71"/>
      <c r="ME52" s="71"/>
      <c r="MF52" s="71"/>
      <c r="MG52" s="71"/>
      <c r="MH52" s="71"/>
      <c r="MI52" s="71"/>
      <c r="MJ52" s="71"/>
      <c r="MK52" s="71"/>
      <c r="ML52" s="71" t="str">
        <f>データ!$F$11</f>
        <v>R06</v>
      </c>
      <c r="MM52" s="71"/>
      <c r="MN52" s="71"/>
      <c r="MO52" s="71"/>
      <c r="MP52" s="71"/>
      <c r="MQ52" s="71"/>
      <c r="MR52" s="71"/>
      <c r="MS52" s="71"/>
      <c r="MT52" s="71"/>
      <c r="MU52" s="71"/>
      <c r="MV52" s="71"/>
      <c r="MW52" s="71"/>
      <c r="MX52" s="71"/>
      <c r="MY52" s="71"/>
      <c r="MZ52" s="2"/>
      <c r="NA52" s="2"/>
      <c r="NB52" s="2"/>
      <c r="NC52" s="2"/>
      <c r="ND52" s="2"/>
      <c r="NE52" s="2"/>
      <c r="NF52" s="2"/>
      <c r="NG52" s="10"/>
      <c r="NH52" s="2"/>
      <c r="NI52" s="76"/>
      <c r="NJ52" s="77"/>
      <c r="NK52" s="77"/>
      <c r="NL52" s="77"/>
      <c r="NM52" s="77"/>
      <c r="NN52" s="77"/>
      <c r="NO52" s="77"/>
      <c r="NP52" s="77"/>
      <c r="NQ52" s="77"/>
      <c r="NR52" s="77"/>
      <c r="NS52" s="77"/>
      <c r="NT52" s="77"/>
      <c r="NU52" s="77"/>
      <c r="NV52" s="77"/>
      <c r="NW52" s="78"/>
    </row>
    <row r="53" spans="1:387" ht="13.5" customHeight="1" x14ac:dyDescent="0.15">
      <c r="A53" s="2"/>
      <c r="B53" s="9"/>
      <c r="C53" s="2"/>
      <c r="D53" s="2"/>
      <c r="E53" s="2"/>
      <c r="F53" s="2"/>
      <c r="I53" s="69" t="s">
        <v>27</v>
      </c>
      <c r="J53" s="69"/>
      <c r="K53" s="69"/>
      <c r="L53" s="69"/>
      <c r="M53" s="69"/>
      <c r="N53" s="69"/>
      <c r="O53" s="69"/>
      <c r="P53" s="69"/>
      <c r="Q53" s="69"/>
      <c r="R53" s="67">
        <f>データ!BF7</f>
        <v>16.600000000000001</v>
      </c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>
        <f>データ!BG7</f>
        <v>18.600000000000001</v>
      </c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>
        <f>データ!BH7</f>
        <v>17.5</v>
      </c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>
        <f>データ!BI7</f>
        <v>18.600000000000001</v>
      </c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>
        <f>データ!BJ7</f>
        <v>13.9</v>
      </c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69" t="s">
        <v>27</v>
      </c>
      <c r="CX53" s="69"/>
      <c r="CY53" s="69"/>
      <c r="CZ53" s="69"/>
      <c r="DA53" s="69"/>
      <c r="DB53" s="69"/>
      <c r="DC53" s="69"/>
      <c r="DD53" s="69"/>
      <c r="DE53" s="69"/>
      <c r="DF53" s="67">
        <f>データ!BQ7</f>
        <v>121</v>
      </c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>
        <f>データ!BR7</f>
        <v>113.4</v>
      </c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>
        <f>データ!BS7</f>
        <v>93.6</v>
      </c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>
        <f>データ!BT7</f>
        <v>83</v>
      </c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  <c r="FJ53" s="67">
        <f>データ!BU7</f>
        <v>98.9</v>
      </c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69" t="s">
        <v>27</v>
      </c>
      <c r="GL53" s="69"/>
      <c r="GM53" s="69"/>
      <c r="GN53" s="69"/>
      <c r="GO53" s="69"/>
      <c r="GP53" s="69"/>
      <c r="GQ53" s="69"/>
      <c r="GR53" s="69"/>
      <c r="GS53" s="69"/>
      <c r="GT53" s="67">
        <f>データ!CB7</f>
        <v>-107.9</v>
      </c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>
        <f>データ!CC7</f>
        <v>-93.9</v>
      </c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  <c r="HU53" s="67"/>
      <c r="HV53" s="67">
        <f>データ!CD7</f>
        <v>-120.4</v>
      </c>
      <c r="HW53" s="67"/>
      <c r="HX53" s="67"/>
      <c r="HY53" s="67"/>
      <c r="HZ53" s="67"/>
      <c r="IA53" s="67"/>
      <c r="IB53" s="67"/>
      <c r="IC53" s="67"/>
      <c r="ID53" s="67"/>
      <c r="IE53" s="67"/>
      <c r="IF53" s="67"/>
      <c r="IG53" s="67"/>
      <c r="IH53" s="67"/>
      <c r="II53" s="67"/>
      <c r="IJ53" s="67">
        <f>データ!CE7</f>
        <v>-55.7</v>
      </c>
      <c r="IK53" s="67"/>
      <c r="IL53" s="67"/>
      <c r="IM53" s="67"/>
      <c r="IN53" s="67"/>
      <c r="IO53" s="67"/>
      <c r="IP53" s="67"/>
      <c r="IQ53" s="67"/>
      <c r="IR53" s="67"/>
      <c r="IS53" s="67"/>
      <c r="IT53" s="67"/>
      <c r="IU53" s="67"/>
      <c r="IV53" s="67"/>
      <c r="IW53" s="67"/>
      <c r="IX53" s="67">
        <f>データ!CF7</f>
        <v>-76</v>
      </c>
      <c r="IY53" s="67"/>
      <c r="IZ53" s="67"/>
      <c r="JA53" s="67"/>
      <c r="JB53" s="67"/>
      <c r="JC53" s="67"/>
      <c r="JD53" s="67"/>
      <c r="JE53" s="67"/>
      <c r="JF53" s="67"/>
      <c r="JG53" s="67"/>
      <c r="JH53" s="67"/>
      <c r="JI53" s="67"/>
      <c r="JJ53" s="67"/>
      <c r="JK53" s="67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69" t="s">
        <v>27</v>
      </c>
      <c r="JZ53" s="69"/>
      <c r="KA53" s="69"/>
      <c r="KB53" s="69"/>
      <c r="KC53" s="69"/>
      <c r="KD53" s="69"/>
      <c r="KE53" s="69"/>
      <c r="KF53" s="69"/>
      <c r="KG53" s="69"/>
      <c r="KH53" s="87">
        <f>データ!CM7</f>
        <v>-14194</v>
      </c>
      <c r="KI53" s="87"/>
      <c r="KJ53" s="87"/>
      <c r="KK53" s="87"/>
      <c r="KL53" s="87"/>
      <c r="KM53" s="87"/>
      <c r="KN53" s="87"/>
      <c r="KO53" s="87"/>
      <c r="KP53" s="87"/>
      <c r="KQ53" s="87"/>
      <c r="KR53" s="87"/>
      <c r="KS53" s="87"/>
      <c r="KT53" s="87"/>
      <c r="KU53" s="87"/>
      <c r="KV53" s="87">
        <f>データ!CN7</f>
        <v>-18714</v>
      </c>
      <c r="KW53" s="87"/>
      <c r="KX53" s="87"/>
      <c r="KY53" s="87"/>
      <c r="KZ53" s="87"/>
      <c r="LA53" s="87"/>
      <c r="LB53" s="87"/>
      <c r="LC53" s="87"/>
      <c r="LD53" s="87"/>
      <c r="LE53" s="87"/>
      <c r="LF53" s="87"/>
      <c r="LG53" s="87"/>
      <c r="LH53" s="87"/>
      <c r="LI53" s="87"/>
      <c r="LJ53" s="87">
        <f>データ!CO7</f>
        <v>-34282</v>
      </c>
      <c r="LK53" s="87"/>
      <c r="LL53" s="87"/>
      <c r="LM53" s="87"/>
      <c r="LN53" s="87"/>
      <c r="LO53" s="87"/>
      <c r="LP53" s="87"/>
      <c r="LQ53" s="87"/>
      <c r="LR53" s="87"/>
      <c r="LS53" s="87"/>
      <c r="LT53" s="87"/>
      <c r="LU53" s="87"/>
      <c r="LV53" s="87"/>
      <c r="LW53" s="87"/>
      <c r="LX53" s="87">
        <f>データ!CP7</f>
        <v>-16879</v>
      </c>
      <c r="LY53" s="87"/>
      <c r="LZ53" s="87"/>
      <c r="MA53" s="87"/>
      <c r="MB53" s="87"/>
      <c r="MC53" s="87"/>
      <c r="MD53" s="87"/>
      <c r="ME53" s="87"/>
      <c r="MF53" s="87"/>
      <c r="MG53" s="87"/>
      <c r="MH53" s="87"/>
      <c r="MI53" s="87"/>
      <c r="MJ53" s="87"/>
      <c r="MK53" s="87"/>
      <c r="ML53" s="87">
        <f>データ!CQ7</f>
        <v>-16107</v>
      </c>
      <c r="MM53" s="87"/>
      <c r="MN53" s="87"/>
      <c r="MO53" s="87"/>
      <c r="MP53" s="87"/>
      <c r="MQ53" s="87"/>
      <c r="MR53" s="87"/>
      <c r="MS53" s="87"/>
      <c r="MT53" s="87"/>
      <c r="MU53" s="87"/>
      <c r="MV53" s="87"/>
      <c r="MW53" s="87"/>
      <c r="MX53" s="87"/>
      <c r="MY53" s="87"/>
      <c r="MZ53" s="2"/>
      <c r="NA53" s="2"/>
      <c r="NB53" s="2"/>
      <c r="NC53" s="2"/>
      <c r="ND53" s="2"/>
      <c r="NE53" s="2"/>
      <c r="NF53" s="2"/>
      <c r="NG53" s="10"/>
      <c r="NH53" s="2"/>
      <c r="NI53" s="76"/>
      <c r="NJ53" s="77"/>
      <c r="NK53" s="77"/>
      <c r="NL53" s="77"/>
      <c r="NM53" s="77"/>
      <c r="NN53" s="77"/>
      <c r="NO53" s="77"/>
      <c r="NP53" s="77"/>
      <c r="NQ53" s="77"/>
      <c r="NR53" s="77"/>
      <c r="NS53" s="77"/>
      <c r="NT53" s="77"/>
      <c r="NU53" s="77"/>
      <c r="NV53" s="77"/>
      <c r="NW53" s="78"/>
    </row>
    <row r="54" spans="1:387" ht="13.5" customHeight="1" x14ac:dyDescent="0.15">
      <c r="A54" s="2"/>
      <c r="B54" s="9"/>
      <c r="C54" s="2"/>
      <c r="D54" s="2"/>
      <c r="E54" s="2"/>
      <c r="F54" s="2"/>
      <c r="G54" s="2"/>
      <c r="H54" s="2"/>
      <c r="I54" s="69" t="s">
        <v>29</v>
      </c>
      <c r="J54" s="69"/>
      <c r="K54" s="69"/>
      <c r="L54" s="69"/>
      <c r="M54" s="69"/>
      <c r="N54" s="69"/>
      <c r="O54" s="69"/>
      <c r="P54" s="69"/>
      <c r="Q54" s="69"/>
      <c r="R54" s="67">
        <f>データ!BK7</f>
        <v>5.0999999999999996</v>
      </c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>
        <f>データ!BL7</f>
        <v>14.6</v>
      </c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>
        <f>データ!BM7</f>
        <v>18.600000000000001</v>
      </c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>
        <f>データ!BN7</f>
        <v>19.8</v>
      </c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>
        <f>データ!BO7</f>
        <v>20.100000000000001</v>
      </c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69" t="s">
        <v>29</v>
      </c>
      <c r="CX54" s="69"/>
      <c r="CY54" s="69"/>
      <c r="CZ54" s="69"/>
      <c r="DA54" s="69"/>
      <c r="DB54" s="69"/>
      <c r="DC54" s="69"/>
      <c r="DD54" s="69"/>
      <c r="DE54" s="69"/>
      <c r="DF54" s="67">
        <f>データ!BV7</f>
        <v>100.4</v>
      </c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>
        <f>データ!BW7</f>
        <v>273.39999999999998</v>
      </c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>
        <f>データ!BX7</f>
        <v>255.5</v>
      </c>
      <c r="EI54" s="67"/>
      <c r="EJ54" s="67"/>
      <c r="EK54" s="67"/>
      <c r="EL54" s="67"/>
      <c r="EM54" s="67"/>
      <c r="EN54" s="67"/>
      <c r="EO54" s="67"/>
      <c r="EP54" s="67"/>
      <c r="EQ54" s="67"/>
      <c r="ER54" s="67"/>
      <c r="ES54" s="67"/>
      <c r="ET54" s="67"/>
      <c r="EU54" s="67"/>
      <c r="EV54" s="67">
        <f>データ!BY7</f>
        <v>39.4</v>
      </c>
      <c r="EW54" s="67"/>
      <c r="EX54" s="67"/>
      <c r="EY54" s="67"/>
      <c r="EZ54" s="67"/>
      <c r="FA54" s="67"/>
      <c r="FB54" s="67"/>
      <c r="FC54" s="67"/>
      <c r="FD54" s="67"/>
      <c r="FE54" s="67"/>
      <c r="FF54" s="67"/>
      <c r="FG54" s="67"/>
      <c r="FH54" s="67"/>
      <c r="FI54" s="67"/>
      <c r="FJ54" s="67">
        <f>データ!BZ7</f>
        <v>40.700000000000003</v>
      </c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69" t="s">
        <v>29</v>
      </c>
      <c r="GL54" s="69"/>
      <c r="GM54" s="69"/>
      <c r="GN54" s="69"/>
      <c r="GO54" s="69"/>
      <c r="GP54" s="69"/>
      <c r="GQ54" s="69"/>
      <c r="GR54" s="69"/>
      <c r="GS54" s="69"/>
      <c r="GT54" s="67">
        <f>データ!CG7</f>
        <v>-152.6</v>
      </c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>
        <f>データ!CH7</f>
        <v>-62.5</v>
      </c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  <c r="HU54" s="67"/>
      <c r="HV54" s="67">
        <f>データ!CI7</f>
        <v>-110.4</v>
      </c>
      <c r="HW54" s="67"/>
      <c r="HX54" s="67"/>
      <c r="HY54" s="67"/>
      <c r="HZ54" s="67"/>
      <c r="IA54" s="67"/>
      <c r="IB54" s="67"/>
      <c r="IC54" s="67"/>
      <c r="ID54" s="67"/>
      <c r="IE54" s="67"/>
      <c r="IF54" s="67"/>
      <c r="IG54" s="67"/>
      <c r="IH54" s="67"/>
      <c r="II54" s="67"/>
      <c r="IJ54" s="67">
        <f>データ!CJ7</f>
        <v>-94.5</v>
      </c>
      <c r="IK54" s="67"/>
      <c r="IL54" s="67"/>
      <c r="IM54" s="67"/>
      <c r="IN54" s="67"/>
      <c r="IO54" s="67"/>
      <c r="IP54" s="67"/>
      <c r="IQ54" s="67"/>
      <c r="IR54" s="67"/>
      <c r="IS54" s="67"/>
      <c r="IT54" s="67"/>
      <c r="IU54" s="67"/>
      <c r="IV54" s="67"/>
      <c r="IW54" s="67"/>
      <c r="IX54" s="67">
        <f>データ!CK7</f>
        <v>-116</v>
      </c>
      <c r="IY54" s="67"/>
      <c r="IZ54" s="67"/>
      <c r="JA54" s="67"/>
      <c r="JB54" s="67"/>
      <c r="JC54" s="67"/>
      <c r="JD54" s="67"/>
      <c r="JE54" s="67"/>
      <c r="JF54" s="67"/>
      <c r="JG54" s="67"/>
      <c r="JH54" s="67"/>
      <c r="JI54" s="67"/>
      <c r="JJ54" s="67"/>
      <c r="JK54" s="67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69" t="s">
        <v>29</v>
      </c>
      <c r="JZ54" s="69"/>
      <c r="KA54" s="69"/>
      <c r="KB54" s="69"/>
      <c r="KC54" s="69"/>
      <c r="KD54" s="69"/>
      <c r="KE54" s="69"/>
      <c r="KF54" s="69"/>
      <c r="KG54" s="69"/>
      <c r="KH54" s="82">
        <f>データ!CR7</f>
        <v>583147</v>
      </c>
      <c r="KI54" s="83"/>
      <c r="KJ54" s="83"/>
      <c r="KK54" s="83"/>
      <c r="KL54" s="83"/>
      <c r="KM54" s="83"/>
      <c r="KN54" s="83"/>
      <c r="KO54" s="83"/>
      <c r="KP54" s="83"/>
      <c r="KQ54" s="83"/>
      <c r="KR54" s="83"/>
      <c r="KS54" s="83"/>
      <c r="KT54" s="83"/>
      <c r="KU54" s="84"/>
      <c r="KV54" s="82">
        <f>データ!CS7</f>
        <v>-24727</v>
      </c>
      <c r="KW54" s="83"/>
      <c r="KX54" s="83"/>
      <c r="KY54" s="83"/>
      <c r="KZ54" s="83"/>
      <c r="LA54" s="83"/>
      <c r="LB54" s="83"/>
      <c r="LC54" s="83"/>
      <c r="LD54" s="83"/>
      <c r="LE54" s="83"/>
      <c r="LF54" s="83"/>
      <c r="LG54" s="83"/>
      <c r="LH54" s="83"/>
      <c r="LI54" s="84"/>
      <c r="LJ54" s="82">
        <f>データ!CT7</f>
        <v>-21071</v>
      </c>
      <c r="LK54" s="83"/>
      <c r="LL54" s="83"/>
      <c r="LM54" s="83"/>
      <c r="LN54" s="83"/>
      <c r="LO54" s="83"/>
      <c r="LP54" s="83"/>
      <c r="LQ54" s="83"/>
      <c r="LR54" s="83"/>
      <c r="LS54" s="83"/>
      <c r="LT54" s="83"/>
      <c r="LU54" s="83"/>
      <c r="LV54" s="83"/>
      <c r="LW54" s="84"/>
      <c r="LX54" s="82">
        <f>データ!CU7</f>
        <v>-18563</v>
      </c>
      <c r="LY54" s="83"/>
      <c r="LZ54" s="83"/>
      <c r="MA54" s="83"/>
      <c r="MB54" s="83"/>
      <c r="MC54" s="83"/>
      <c r="MD54" s="83"/>
      <c r="ME54" s="83"/>
      <c r="MF54" s="83"/>
      <c r="MG54" s="83"/>
      <c r="MH54" s="83"/>
      <c r="MI54" s="83"/>
      <c r="MJ54" s="83"/>
      <c r="MK54" s="84"/>
      <c r="ML54" s="82">
        <f>データ!CV7</f>
        <v>-25061</v>
      </c>
      <c r="MM54" s="83"/>
      <c r="MN54" s="83"/>
      <c r="MO54" s="83"/>
      <c r="MP54" s="83"/>
      <c r="MQ54" s="83"/>
      <c r="MR54" s="83"/>
      <c r="MS54" s="83"/>
      <c r="MT54" s="83"/>
      <c r="MU54" s="83"/>
      <c r="MV54" s="83"/>
      <c r="MW54" s="83"/>
      <c r="MX54" s="83"/>
      <c r="MY54" s="84"/>
      <c r="MZ54" s="2"/>
      <c r="NA54" s="2"/>
      <c r="NB54" s="2"/>
      <c r="NC54" s="2"/>
      <c r="ND54" s="2"/>
      <c r="NE54" s="2"/>
      <c r="NF54" s="2"/>
      <c r="NG54" s="10"/>
      <c r="NH54" s="2"/>
      <c r="NI54" s="76"/>
      <c r="NJ54" s="77"/>
      <c r="NK54" s="77"/>
      <c r="NL54" s="77"/>
      <c r="NM54" s="77"/>
      <c r="NN54" s="77"/>
      <c r="NO54" s="77"/>
      <c r="NP54" s="77"/>
      <c r="NQ54" s="77"/>
      <c r="NR54" s="77"/>
      <c r="NS54" s="77"/>
      <c r="NT54" s="77"/>
      <c r="NU54" s="77"/>
      <c r="NV54" s="77"/>
      <c r="NW54" s="78"/>
    </row>
    <row r="55" spans="1:387" ht="13.5" customHeight="1" x14ac:dyDescent="0.15">
      <c r="A55" s="2"/>
      <c r="B55" s="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10"/>
      <c r="NH55" s="2"/>
      <c r="NI55" s="76"/>
      <c r="NJ55" s="77"/>
      <c r="NK55" s="77"/>
      <c r="NL55" s="77"/>
      <c r="NM55" s="77"/>
      <c r="NN55" s="77"/>
      <c r="NO55" s="77"/>
      <c r="NP55" s="77"/>
      <c r="NQ55" s="77"/>
      <c r="NR55" s="77"/>
      <c r="NS55" s="77"/>
      <c r="NT55" s="77"/>
      <c r="NU55" s="77"/>
      <c r="NV55" s="77"/>
      <c r="NW55" s="78"/>
    </row>
    <row r="56" spans="1:387" ht="13.5" customHeight="1" x14ac:dyDescent="0.15">
      <c r="A56" s="2"/>
      <c r="B56" s="9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2"/>
      <c r="CN56" s="2"/>
      <c r="CO56" s="2"/>
      <c r="CP56" s="2"/>
      <c r="CQ56" s="2"/>
      <c r="CR56" s="2"/>
      <c r="CS56" s="2"/>
      <c r="CT56" s="2"/>
      <c r="CU56" s="2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2"/>
      <c r="JP56" s="2"/>
      <c r="JQ56" s="2"/>
      <c r="JR56" s="2"/>
      <c r="JS56" s="2"/>
      <c r="JT56" s="2"/>
      <c r="JU56" s="2"/>
      <c r="JV56" s="2"/>
      <c r="JW56" s="2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0"/>
      <c r="NH56" s="2"/>
      <c r="NI56" s="76"/>
      <c r="NJ56" s="77"/>
      <c r="NK56" s="77"/>
      <c r="NL56" s="77"/>
      <c r="NM56" s="77"/>
      <c r="NN56" s="77"/>
      <c r="NO56" s="77"/>
      <c r="NP56" s="77"/>
      <c r="NQ56" s="77"/>
      <c r="NR56" s="77"/>
      <c r="NS56" s="77"/>
      <c r="NT56" s="77"/>
      <c r="NU56" s="77"/>
      <c r="NV56" s="77"/>
      <c r="NW56" s="78"/>
    </row>
    <row r="57" spans="1:387" ht="13.5" customHeight="1" x14ac:dyDescent="0.15">
      <c r="A57" s="2"/>
      <c r="B57" s="9"/>
      <c r="C57" s="1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2"/>
      <c r="CN57" s="2"/>
      <c r="CO57" s="2"/>
      <c r="CP57" s="2"/>
      <c r="CQ57" s="2"/>
      <c r="CR57" s="2"/>
      <c r="CS57" s="2"/>
      <c r="CT57" s="2"/>
      <c r="CU57" s="2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2"/>
      <c r="JP57" s="2"/>
      <c r="JQ57" s="2"/>
      <c r="JR57" s="2"/>
      <c r="JS57" s="2"/>
      <c r="JT57" s="2"/>
      <c r="JU57" s="2"/>
      <c r="JV57" s="2"/>
      <c r="JW57" s="2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0"/>
      <c r="NH57" s="2"/>
      <c r="NI57" s="76"/>
      <c r="NJ57" s="77"/>
      <c r="NK57" s="77"/>
      <c r="NL57" s="77"/>
      <c r="NM57" s="77"/>
      <c r="NN57" s="77"/>
      <c r="NO57" s="77"/>
      <c r="NP57" s="77"/>
      <c r="NQ57" s="77"/>
      <c r="NR57" s="77"/>
      <c r="NS57" s="77"/>
      <c r="NT57" s="77"/>
      <c r="NU57" s="77"/>
      <c r="NV57" s="77"/>
      <c r="NW57" s="78"/>
    </row>
    <row r="58" spans="1:387" ht="13.5" customHeight="1" x14ac:dyDescent="0.15">
      <c r="A58" s="2"/>
      <c r="B58" s="9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2"/>
      <c r="BG58" s="2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7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7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7"/>
      <c r="DB58" s="16"/>
      <c r="DC58" s="16"/>
      <c r="DD58" s="16"/>
      <c r="DE58" s="16"/>
      <c r="DF58" s="16"/>
      <c r="DG58" s="16"/>
      <c r="DH58" s="16"/>
      <c r="DI58" s="16"/>
      <c r="DJ58" s="17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2"/>
      <c r="GQ58" s="2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7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7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7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2"/>
      <c r="IU58" s="2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7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7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7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2"/>
      <c r="LC58" s="2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7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0"/>
      <c r="NH58" s="2"/>
      <c r="NI58" s="76"/>
      <c r="NJ58" s="77"/>
      <c r="NK58" s="77"/>
      <c r="NL58" s="77"/>
      <c r="NM58" s="77"/>
      <c r="NN58" s="77"/>
      <c r="NO58" s="77"/>
      <c r="NP58" s="77"/>
      <c r="NQ58" s="77"/>
      <c r="NR58" s="77"/>
      <c r="NS58" s="77"/>
      <c r="NT58" s="77"/>
      <c r="NU58" s="77"/>
      <c r="NV58" s="77"/>
      <c r="NW58" s="78"/>
    </row>
    <row r="59" spans="1:387" ht="13.5" customHeight="1" x14ac:dyDescent="0.15">
      <c r="A59" s="2"/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  <c r="IS59" s="19"/>
      <c r="IT59" s="19"/>
      <c r="IU59" s="19"/>
      <c r="IV59" s="19"/>
      <c r="IW59" s="19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20"/>
      <c r="NH59" s="2"/>
      <c r="NI59" s="76"/>
      <c r="NJ59" s="77"/>
      <c r="NK59" s="77"/>
      <c r="NL59" s="77"/>
      <c r="NM59" s="77"/>
      <c r="NN59" s="77"/>
      <c r="NO59" s="77"/>
      <c r="NP59" s="77"/>
      <c r="NQ59" s="77"/>
      <c r="NR59" s="77"/>
      <c r="NS59" s="77"/>
      <c r="NT59" s="77"/>
      <c r="NU59" s="77"/>
      <c r="NV59" s="77"/>
      <c r="NW59" s="78"/>
    </row>
    <row r="60" spans="1:387" ht="13.5" customHeight="1" x14ac:dyDescent="0.15">
      <c r="A60" s="10"/>
      <c r="B60" s="7"/>
      <c r="C60" s="8"/>
      <c r="D60" s="8"/>
      <c r="E60" s="8"/>
      <c r="F60" s="8"/>
      <c r="G60" s="8"/>
      <c r="H60" s="85" t="s">
        <v>31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  <c r="FD60" s="85"/>
      <c r="FE60" s="85"/>
      <c r="FF60" s="85"/>
      <c r="FG60" s="85"/>
      <c r="FH60" s="85"/>
      <c r="FI60" s="85"/>
      <c r="FJ60" s="85"/>
      <c r="FK60" s="85"/>
      <c r="FL60" s="85"/>
      <c r="FM60" s="85"/>
      <c r="FN60" s="85"/>
      <c r="FO60" s="85"/>
      <c r="FP60" s="85"/>
      <c r="FQ60" s="85"/>
      <c r="FR60" s="85"/>
      <c r="FS60" s="85"/>
      <c r="FT60" s="85"/>
      <c r="FU60" s="85"/>
      <c r="FV60" s="85"/>
      <c r="FW60" s="85"/>
      <c r="FX60" s="85"/>
      <c r="FY60" s="85"/>
      <c r="FZ60" s="85"/>
      <c r="GA60" s="85"/>
      <c r="GB60" s="85"/>
      <c r="GC60" s="85"/>
      <c r="GD60" s="85"/>
      <c r="GE60" s="85"/>
      <c r="GF60" s="85"/>
      <c r="GG60" s="85"/>
      <c r="GH60" s="85"/>
      <c r="GI60" s="85"/>
      <c r="GJ60" s="85"/>
      <c r="GK60" s="85"/>
      <c r="GL60" s="85"/>
      <c r="GM60" s="85"/>
      <c r="GN60" s="85"/>
      <c r="GO60" s="85"/>
      <c r="GP60" s="85"/>
      <c r="GQ60" s="85"/>
      <c r="GR60" s="85"/>
      <c r="GS60" s="85"/>
      <c r="GT60" s="85"/>
      <c r="GU60" s="85"/>
      <c r="GV60" s="85"/>
      <c r="GW60" s="85"/>
      <c r="GX60" s="85"/>
      <c r="GY60" s="85"/>
      <c r="GZ60" s="85"/>
      <c r="HA60" s="85"/>
      <c r="HB60" s="85"/>
      <c r="HC60" s="85"/>
      <c r="HD60" s="85"/>
      <c r="HE60" s="85"/>
      <c r="HF60" s="85"/>
      <c r="HG60" s="85"/>
      <c r="HH60" s="85"/>
      <c r="HI60" s="85"/>
      <c r="HJ60" s="85"/>
      <c r="HK60" s="85"/>
      <c r="HL60" s="85"/>
      <c r="HM60" s="85"/>
      <c r="HN60" s="85"/>
      <c r="HO60" s="85"/>
      <c r="HP60" s="85"/>
      <c r="HQ60" s="85"/>
      <c r="HR60" s="85"/>
      <c r="HS60" s="85"/>
      <c r="HT60" s="85"/>
      <c r="HU60" s="85"/>
      <c r="HV60" s="85"/>
      <c r="HW60" s="85"/>
      <c r="HX60" s="85"/>
      <c r="HY60" s="85"/>
      <c r="HZ60" s="85"/>
      <c r="IA60" s="85"/>
      <c r="IB60" s="85"/>
      <c r="IC60" s="85"/>
      <c r="ID60" s="85"/>
      <c r="IE60" s="85"/>
      <c r="IF60" s="85"/>
      <c r="IG60" s="85"/>
      <c r="IH60" s="85"/>
      <c r="II60" s="85"/>
      <c r="IJ60" s="85"/>
      <c r="IK60" s="85"/>
      <c r="IL60" s="85"/>
      <c r="IM60" s="85"/>
      <c r="IN60" s="85"/>
      <c r="IO60" s="85"/>
      <c r="IP60" s="85"/>
      <c r="IQ60" s="85"/>
      <c r="IR60" s="85"/>
      <c r="IS60" s="85"/>
      <c r="IT60" s="85"/>
      <c r="IU60" s="85"/>
      <c r="IV60" s="85"/>
      <c r="IW60" s="85"/>
      <c r="IX60" s="85"/>
      <c r="IY60" s="85"/>
      <c r="IZ60" s="85"/>
      <c r="JA60" s="85"/>
      <c r="JB60" s="85"/>
      <c r="JC60" s="85"/>
      <c r="JD60" s="85"/>
      <c r="JE60" s="85"/>
      <c r="JF60" s="85"/>
      <c r="JG60" s="85"/>
      <c r="JH60" s="85"/>
      <c r="JI60" s="85"/>
      <c r="JJ60" s="85"/>
      <c r="JK60" s="85"/>
      <c r="JL60" s="85"/>
      <c r="JM60" s="85"/>
      <c r="JN60" s="85"/>
      <c r="JO60" s="85"/>
      <c r="JP60" s="85"/>
      <c r="JQ60" s="85"/>
      <c r="JR60" s="85"/>
      <c r="JS60" s="85"/>
      <c r="JT60" s="85"/>
      <c r="JU60" s="85"/>
      <c r="JV60" s="85"/>
      <c r="JW60" s="85"/>
      <c r="JX60" s="85"/>
      <c r="JY60" s="85"/>
      <c r="JZ60" s="85"/>
      <c r="KA60" s="85"/>
      <c r="KB60" s="85"/>
      <c r="KC60" s="85"/>
      <c r="KD60" s="85"/>
      <c r="KE60" s="85"/>
      <c r="KF60" s="85"/>
      <c r="KG60" s="85"/>
      <c r="KH60" s="85"/>
      <c r="KI60" s="85"/>
      <c r="KJ60" s="85"/>
      <c r="KK60" s="85"/>
      <c r="KL60" s="85"/>
      <c r="KM60" s="85"/>
      <c r="KN60" s="85"/>
      <c r="KO60" s="85"/>
      <c r="KP60" s="85"/>
      <c r="KQ60" s="85"/>
      <c r="KR60" s="85"/>
      <c r="KS60" s="85"/>
      <c r="KT60" s="85"/>
      <c r="KU60" s="85"/>
      <c r="KV60" s="85"/>
      <c r="KW60" s="85"/>
      <c r="KX60" s="85"/>
      <c r="KY60" s="85"/>
      <c r="KZ60" s="85"/>
      <c r="LA60" s="85"/>
      <c r="LB60" s="85"/>
      <c r="LC60" s="85"/>
      <c r="LD60" s="85"/>
      <c r="LE60" s="85"/>
      <c r="LF60" s="85"/>
      <c r="LG60" s="85"/>
      <c r="LH60" s="85"/>
      <c r="LI60" s="85"/>
      <c r="LJ60" s="85"/>
      <c r="LK60" s="85"/>
      <c r="LL60" s="85"/>
      <c r="LM60" s="85"/>
      <c r="LN60" s="85"/>
      <c r="LO60" s="85"/>
      <c r="LP60" s="85"/>
      <c r="LQ60" s="85"/>
      <c r="LR60" s="85"/>
      <c r="LS60" s="85"/>
      <c r="LT60" s="85"/>
      <c r="LU60" s="85"/>
      <c r="LV60" s="85"/>
      <c r="LW60" s="85"/>
      <c r="LX60" s="85"/>
      <c r="LY60" s="85"/>
      <c r="LZ60" s="85"/>
      <c r="MA60" s="85"/>
      <c r="MB60" s="85"/>
      <c r="MC60" s="85"/>
      <c r="MD60" s="85"/>
      <c r="ME60" s="85"/>
      <c r="MF60" s="85"/>
      <c r="MG60" s="85"/>
      <c r="MH60" s="85"/>
      <c r="MI60" s="85"/>
      <c r="MJ60" s="85"/>
      <c r="MK60" s="85"/>
      <c r="ML60" s="85"/>
      <c r="MM60" s="85"/>
      <c r="MN60" s="85"/>
      <c r="MO60" s="85"/>
      <c r="MP60" s="85"/>
      <c r="MQ60" s="85"/>
      <c r="MR60" s="85"/>
      <c r="MS60" s="85"/>
      <c r="MT60" s="85"/>
      <c r="MU60" s="85"/>
      <c r="MV60" s="85"/>
      <c r="MW60" s="85"/>
      <c r="MX60" s="85"/>
      <c r="MY60" s="85"/>
      <c r="MZ60" s="85"/>
      <c r="NA60" s="85"/>
      <c r="NB60" s="8"/>
      <c r="NC60" s="8"/>
      <c r="ND60" s="8"/>
      <c r="NE60" s="8"/>
      <c r="NF60" s="8"/>
      <c r="NG60" s="21"/>
      <c r="NH60" s="2"/>
      <c r="NI60" s="76"/>
      <c r="NJ60" s="77"/>
      <c r="NK60" s="77"/>
      <c r="NL60" s="77"/>
      <c r="NM60" s="77"/>
      <c r="NN60" s="77"/>
      <c r="NO60" s="77"/>
      <c r="NP60" s="77"/>
      <c r="NQ60" s="77"/>
      <c r="NR60" s="77"/>
      <c r="NS60" s="77"/>
      <c r="NT60" s="77"/>
      <c r="NU60" s="77"/>
      <c r="NV60" s="77"/>
      <c r="NW60" s="78"/>
    </row>
    <row r="61" spans="1:387" ht="13.5" customHeight="1" x14ac:dyDescent="0.15">
      <c r="A61" s="10"/>
      <c r="B61" s="7"/>
      <c r="C61" s="8"/>
      <c r="D61" s="8"/>
      <c r="E61" s="8"/>
      <c r="F61" s="8"/>
      <c r="G61" s="8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  <c r="IW61" s="86"/>
      <c r="IX61" s="86"/>
      <c r="IY61" s="86"/>
      <c r="IZ61" s="86"/>
      <c r="JA61" s="86"/>
      <c r="JB61" s="86"/>
      <c r="JC61" s="86"/>
      <c r="JD61" s="86"/>
      <c r="JE61" s="86"/>
      <c r="JF61" s="86"/>
      <c r="JG61" s="86"/>
      <c r="JH61" s="86"/>
      <c r="JI61" s="86"/>
      <c r="JJ61" s="86"/>
      <c r="JK61" s="86"/>
      <c r="JL61" s="86"/>
      <c r="JM61" s="86"/>
      <c r="JN61" s="86"/>
      <c r="JO61" s="86"/>
      <c r="JP61" s="86"/>
      <c r="JQ61" s="86"/>
      <c r="JR61" s="86"/>
      <c r="JS61" s="86"/>
      <c r="JT61" s="86"/>
      <c r="JU61" s="86"/>
      <c r="JV61" s="86"/>
      <c r="JW61" s="86"/>
      <c r="JX61" s="86"/>
      <c r="JY61" s="86"/>
      <c r="JZ61" s="86"/>
      <c r="KA61" s="86"/>
      <c r="KB61" s="86"/>
      <c r="KC61" s="86"/>
      <c r="KD61" s="86"/>
      <c r="KE61" s="86"/>
      <c r="KF61" s="86"/>
      <c r="KG61" s="86"/>
      <c r="KH61" s="86"/>
      <c r="KI61" s="86"/>
      <c r="KJ61" s="86"/>
      <c r="KK61" s="86"/>
      <c r="KL61" s="86"/>
      <c r="KM61" s="86"/>
      <c r="KN61" s="86"/>
      <c r="KO61" s="86"/>
      <c r="KP61" s="86"/>
      <c r="KQ61" s="86"/>
      <c r="KR61" s="86"/>
      <c r="KS61" s="86"/>
      <c r="KT61" s="86"/>
      <c r="KU61" s="86"/>
      <c r="KV61" s="86"/>
      <c r="KW61" s="86"/>
      <c r="KX61" s="86"/>
      <c r="KY61" s="86"/>
      <c r="KZ61" s="86"/>
      <c r="LA61" s="86"/>
      <c r="LB61" s="86"/>
      <c r="LC61" s="86"/>
      <c r="LD61" s="86"/>
      <c r="LE61" s="86"/>
      <c r="LF61" s="86"/>
      <c r="LG61" s="86"/>
      <c r="LH61" s="86"/>
      <c r="LI61" s="86"/>
      <c r="LJ61" s="86"/>
      <c r="LK61" s="86"/>
      <c r="LL61" s="86"/>
      <c r="LM61" s="86"/>
      <c r="LN61" s="86"/>
      <c r="LO61" s="86"/>
      <c r="LP61" s="86"/>
      <c r="LQ61" s="86"/>
      <c r="LR61" s="86"/>
      <c r="LS61" s="86"/>
      <c r="LT61" s="86"/>
      <c r="LU61" s="86"/>
      <c r="LV61" s="86"/>
      <c r="LW61" s="86"/>
      <c r="LX61" s="86"/>
      <c r="LY61" s="86"/>
      <c r="LZ61" s="86"/>
      <c r="MA61" s="86"/>
      <c r="MB61" s="86"/>
      <c r="MC61" s="86"/>
      <c r="MD61" s="86"/>
      <c r="ME61" s="86"/>
      <c r="MF61" s="86"/>
      <c r="MG61" s="86"/>
      <c r="MH61" s="86"/>
      <c r="MI61" s="86"/>
      <c r="MJ61" s="86"/>
      <c r="MK61" s="86"/>
      <c r="ML61" s="86"/>
      <c r="MM61" s="86"/>
      <c r="MN61" s="86"/>
      <c r="MO61" s="86"/>
      <c r="MP61" s="86"/>
      <c r="MQ61" s="86"/>
      <c r="MR61" s="86"/>
      <c r="MS61" s="86"/>
      <c r="MT61" s="86"/>
      <c r="MU61" s="86"/>
      <c r="MV61" s="86"/>
      <c r="MW61" s="86"/>
      <c r="MX61" s="86"/>
      <c r="MY61" s="86"/>
      <c r="MZ61" s="86"/>
      <c r="NA61" s="86"/>
      <c r="NB61" s="8"/>
      <c r="NC61" s="8"/>
      <c r="ND61" s="8"/>
      <c r="NE61" s="8"/>
      <c r="NF61" s="8"/>
      <c r="NG61" s="21"/>
      <c r="NH61" s="2"/>
      <c r="NI61" s="76"/>
      <c r="NJ61" s="77"/>
      <c r="NK61" s="77"/>
      <c r="NL61" s="77"/>
      <c r="NM61" s="77"/>
      <c r="NN61" s="77"/>
      <c r="NO61" s="77"/>
      <c r="NP61" s="77"/>
      <c r="NQ61" s="77"/>
      <c r="NR61" s="77"/>
      <c r="NS61" s="77"/>
      <c r="NT61" s="77"/>
      <c r="NU61" s="77"/>
      <c r="NV61" s="77"/>
      <c r="NW61" s="78"/>
    </row>
    <row r="62" spans="1:387" ht="13.5" customHeight="1" x14ac:dyDescent="0.15">
      <c r="A62" s="2"/>
      <c r="B62" s="9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10"/>
      <c r="NH62" s="2"/>
      <c r="NI62" s="76"/>
      <c r="NJ62" s="77"/>
      <c r="NK62" s="77"/>
      <c r="NL62" s="77"/>
      <c r="NM62" s="77"/>
      <c r="NN62" s="77"/>
      <c r="NO62" s="77"/>
      <c r="NP62" s="77"/>
      <c r="NQ62" s="77"/>
      <c r="NR62" s="77"/>
      <c r="NS62" s="77"/>
      <c r="NT62" s="77"/>
      <c r="NU62" s="77"/>
      <c r="NV62" s="77"/>
      <c r="NW62" s="78"/>
    </row>
    <row r="63" spans="1:387" ht="13.5" customHeight="1" x14ac:dyDescent="0.15">
      <c r="A63" s="2"/>
      <c r="B63" s="9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72" t="s">
        <v>32</v>
      </c>
      <c r="CV63" s="72"/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X63" s="72"/>
      <c r="FY63" s="72"/>
      <c r="FZ63" s="72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0"/>
      <c r="NH63" s="2"/>
      <c r="NI63" s="76"/>
      <c r="NJ63" s="77"/>
      <c r="NK63" s="77"/>
      <c r="NL63" s="77"/>
      <c r="NM63" s="77"/>
      <c r="NN63" s="77"/>
      <c r="NO63" s="77"/>
      <c r="NP63" s="77"/>
      <c r="NQ63" s="77"/>
      <c r="NR63" s="77"/>
      <c r="NS63" s="77"/>
      <c r="NT63" s="77"/>
      <c r="NU63" s="77"/>
      <c r="NV63" s="77"/>
      <c r="NW63" s="78"/>
    </row>
    <row r="64" spans="1:387" ht="13.5" customHeight="1" x14ac:dyDescent="0.15">
      <c r="A64" s="2"/>
      <c r="B64" s="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7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X64" s="72"/>
      <c r="FY64" s="72"/>
      <c r="FZ64" s="72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0"/>
      <c r="NH64" s="2"/>
      <c r="NI64" s="79"/>
      <c r="NJ64" s="80"/>
      <c r="NK64" s="80"/>
      <c r="NL64" s="80"/>
      <c r="NM64" s="80"/>
      <c r="NN64" s="80"/>
      <c r="NO64" s="80"/>
      <c r="NP64" s="80"/>
      <c r="NQ64" s="80"/>
      <c r="NR64" s="80"/>
      <c r="NS64" s="80"/>
      <c r="NT64" s="80"/>
      <c r="NU64" s="80"/>
      <c r="NV64" s="80"/>
      <c r="NW64" s="81"/>
    </row>
    <row r="65" spans="1:387" ht="13.5" customHeight="1" x14ac:dyDescent="0.15">
      <c r="A65" s="2"/>
      <c r="B65" s="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7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X65" s="72"/>
      <c r="FY65" s="72"/>
      <c r="FZ65" s="7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1"/>
      <c r="NG65" s="10"/>
      <c r="NH65" s="2"/>
      <c r="NI65" s="73" t="s">
        <v>33</v>
      </c>
      <c r="NJ65" s="74"/>
      <c r="NK65" s="74"/>
      <c r="NL65" s="74"/>
      <c r="NM65" s="74"/>
      <c r="NN65" s="74"/>
      <c r="NO65" s="74"/>
      <c r="NP65" s="74"/>
      <c r="NQ65" s="74"/>
      <c r="NR65" s="74"/>
      <c r="NS65" s="74"/>
      <c r="NT65" s="74"/>
      <c r="NU65" s="74"/>
      <c r="NV65" s="74"/>
      <c r="NW65" s="75"/>
    </row>
    <row r="66" spans="1:387" ht="13.5" customHeight="1" x14ac:dyDescent="0.15">
      <c r="A66" s="2"/>
      <c r="B66" s="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7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X66" s="72"/>
      <c r="FY66" s="72"/>
      <c r="FZ66" s="7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1"/>
      <c r="NG66" s="10"/>
      <c r="NH66" s="2"/>
      <c r="NI66" s="76" t="s">
        <v>141</v>
      </c>
      <c r="NJ66" s="77"/>
      <c r="NK66" s="77"/>
      <c r="NL66" s="77"/>
      <c r="NM66" s="77"/>
      <c r="NN66" s="77"/>
      <c r="NO66" s="77"/>
      <c r="NP66" s="77"/>
      <c r="NQ66" s="77"/>
      <c r="NR66" s="77"/>
      <c r="NS66" s="77"/>
      <c r="NT66" s="77"/>
      <c r="NU66" s="77"/>
      <c r="NV66" s="77"/>
      <c r="NW66" s="78"/>
    </row>
    <row r="67" spans="1:387" ht="13.5" customHeight="1" x14ac:dyDescent="0.15">
      <c r="A67" s="2"/>
      <c r="B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70">
        <f>データ!DI6</f>
        <v>123354</v>
      </c>
      <c r="CV67" s="70"/>
      <c r="CW67" s="70"/>
      <c r="CX67" s="70"/>
      <c r="CY67" s="70"/>
      <c r="CZ67" s="70"/>
      <c r="DA67" s="70"/>
      <c r="DB67" s="70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70"/>
      <c r="DQ67" s="70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70"/>
      <c r="EF67" s="70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70"/>
      <c r="EU67" s="70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70"/>
      <c r="FJ67" s="70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70"/>
      <c r="FY67" s="70"/>
      <c r="FZ67" s="70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2"/>
      <c r="NG67" s="10"/>
      <c r="NH67" s="2"/>
      <c r="NI67" s="76"/>
      <c r="NJ67" s="77"/>
      <c r="NK67" s="77"/>
      <c r="NL67" s="77"/>
      <c r="NM67" s="77"/>
      <c r="NN67" s="77"/>
      <c r="NO67" s="77"/>
      <c r="NP67" s="77"/>
      <c r="NQ67" s="77"/>
      <c r="NR67" s="77"/>
      <c r="NS67" s="77"/>
      <c r="NT67" s="77"/>
      <c r="NU67" s="77"/>
      <c r="NV67" s="77"/>
      <c r="NW67" s="78"/>
    </row>
    <row r="68" spans="1:387" ht="13.5" customHeight="1" x14ac:dyDescent="0.15">
      <c r="A68" s="2"/>
      <c r="B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70"/>
      <c r="DQ68" s="70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70"/>
      <c r="EF68" s="70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70"/>
      <c r="EU68" s="70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70"/>
      <c r="FJ68" s="70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70"/>
      <c r="FY68" s="70"/>
      <c r="FZ68" s="70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2"/>
      <c r="NG68" s="10"/>
      <c r="NH68" s="2"/>
      <c r="NI68" s="76"/>
      <c r="NJ68" s="77"/>
      <c r="NK68" s="77"/>
      <c r="NL68" s="77"/>
      <c r="NM68" s="77"/>
      <c r="NN68" s="77"/>
      <c r="NO68" s="77"/>
      <c r="NP68" s="77"/>
      <c r="NQ68" s="77"/>
      <c r="NR68" s="77"/>
      <c r="NS68" s="77"/>
      <c r="NT68" s="77"/>
      <c r="NU68" s="77"/>
      <c r="NV68" s="77"/>
      <c r="NW68" s="78"/>
    </row>
    <row r="69" spans="1:387" ht="13.5" customHeight="1" x14ac:dyDescent="0.15">
      <c r="A69" s="2"/>
      <c r="B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70"/>
      <c r="DQ69" s="70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70"/>
      <c r="EF69" s="70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70"/>
      <c r="EU69" s="70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70"/>
      <c r="FJ69" s="70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70"/>
      <c r="FY69" s="70"/>
      <c r="FZ69" s="70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2"/>
      <c r="NG69" s="10"/>
      <c r="NH69" s="2"/>
      <c r="NI69" s="76"/>
      <c r="NJ69" s="77"/>
      <c r="NK69" s="77"/>
      <c r="NL69" s="77"/>
      <c r="NM69" s="77"/>
      <c r="NN69" s="77"/>
      <c r="NO69" s="77"/>
      <c r="NP69" s="77"/>
      <c r="NQ69" s="77"/>
      <c r="NR69" s="77"/>
      <c r="NS69" s="77"/>
      <c r="NT69" s="77"/>
      <c r="NU69" s="77"/>
      <c r="NV69" s="77"/>
      <c r="NW69" s="78"/>
    </row>
    <row r="70" spans="1:387" ht="13.5" customHeight="1" x14ac:dyDescent="0.15">
      <c r="A70" s="2"/>
      <c r="B70" s="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70"/>
      <c r="DQ70" s="70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70"/>
      <c r="EF70" s="70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70"/>
      <c r="EU70" s="70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70"/>
      <c r="FJ70" s="70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70"/>
      <c r="FY70" s="70"/>
      <c r="FZ70" s="70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2"/>
      <c r="NG70" s="10"/>
      <c r="NH70" s="2"/>
      <c r="NI70" s="76"/>
      <c r="NJ70" s="77"/>
      <c r="NK70" s="77"/>
      <c r="NL70" s="77"/>
      <c r="NM70" s="77"/>
      <c r="NN70" s="77"/>
      <c r="NO70" s="77"/>
      <c r="NP70" s="77"/>
      <c r="NQ70" s="77"/>
      <c r="NR70" s="77"/>
      <c r="NS70" s="77"/>
      <c r="NT70" s="77"/>
      <c r="NU70" s="77"/>
      <c r="NV70" s="77"/>
      <c r="NW70" s="78"/>
    </row>
    <row r="71" spans="1:387" ht="13.5" customHeight="1" x14ac:dyDescent="0.15">
      <c r="A71" s="2"/>
      <c r="B71" s="9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8"/>
      <c r="NG71" s="10"/>
      <c r="NH71" s="2"/>
      <c r="NI71" s="76"/>
      <c r="NJ71" s="77"/>
      <c r="NK71" s="77"/>
      <c r="NL71" s="77"/>
      <c r="NM71" s="77"/>
      <c r="NN71" s="77"/>
      <c r="NO71" s="77"/>
      <c r="NP71" s="77"/>
      <c r="NQ71" s="77"/>
      <c r="NR71" s="77"/>
      <c r="NS71" s="77"/>
      <c r="NT71" s="77"/>
      <c r="NU71" s="77"/>
      <c r="NV71" s="77"/>
      <c r="NW71" s="78"/>
    </row>
    <row r="72" spans="1:387" ht="13.5" customHeight="1" x14ac:dyDescent="0.15">
      <c r="A72" s="2"/>
      <c r="B72" s="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72" t="s">
        <v>34</v>
      </c>
      <c r="CV72" s="72"/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X72" s="72"/>
      <c r="FY72" s="72"/>
      <c r="FZ72" s="7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1"/>
      <c r="NG72" s="10"/>
      <c r="NH72" s="2"/>
      <c r="NI72" s="76"/>
      <c r="NJ72" s="77"/>
      <c r="NK72" s="77"/>
      <c r="NL72" s="77"/>
      <c r="NM72" s="77"/>
      <c r="NN72" s="77"/>
      <c r="NO72" s="77"/>
      <c r="NP72" s="77"/>
      <c r="NQ72" s="77"/>
      <c r="NR72" s="77"/>
      <c r="NS72" s="77"/>
      <c r="NT72" s="77"/>
      <c r="NU72" s="77"/>
      <c r="NV72" s="77"/>
      <c r="NW72" s="78"/>
    </row>
    <row r="73" spans="1:387" ht="13.5" customHeight="1" x14ac:dyDescent="0.15">
      <c r="A73" s="2"/>
      <c r="B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7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X73" s="72"/>
      <c r="FY73" s="72"/>
      <c r="FZ73" s="7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1"/>
      <c r="NG73" s="10"/>
      <c r="NH73" s="2"/>
      <c r="NI73" s="76"/>
      <c r="NJ73" s="77"/>
      <c r="NK73" s="77"/>
      <c r="NL73" s="77"/>
      <c r="NM73" s="77"/>
      <c r="NN73" s="77"/>
      <c r="NO73" s="77"/>
      <c r="NP73" s="77"/>
      <c r="NQ73" s="77"/>
      <c r="NR73" s="77"/>
      <c r="NS73" s="77"/>
      <c r="NT73" s="77"/>
      <c r="NU73" s="77"/>
      <c r="NV73" s="77"/>
      <c r="NW73" s="78"/>
    </row>
    <row r="74" spans="1:387" ht="13.5" customHeight="1" x14ac:dyDescent="0.15">
      <c r="A74" s="2"/>
      <c r="B74" s="9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X74" s="72"/>
      <c r="FY74" s="72"/>
      <c r="FZ74" s="7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1"/>
      <c r="NG74" s="10"/>
      <c r="NH74" s="2"/>
      <c r="NI74" s="76"/>
      <c r="NJ74" s="77"/>
      <c r="NK74" s="77"/>
      <c r="NL74" s="77"/>
      <c r="NM74" s="77"/>
      <c r="NN74" s="77"/>
      <c r="NO74" s="77"/>
      <c r="NP74" s="77"/>
      <c r="NQ74" s="77"/>
      <c r="NR74" s="77"/>
      <c r="NS74" s="77"/>
      <c r="NT74" s="77"/>
      <c r="NU74" s="77"/>
      <c r="NV74" s="77"/>
      <c r="NW74" s="78"/>
    </row>
    <row r="75" spans="1:387" ht="13.5" customHeight="1" x14ac:dyDescent="0.15">
      <c r="A75" s="2"/>
      <c r="B75" s="9"/>
      <c r="C75" s="2"/>
      <c r="D75" s="2"/>
      <c r="E75" s="2"/>
      <c r="F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1"/>
      <c r="NG75" s="10"/>
      <c r="NH75" s="2"/>
      <c r="NI75" s="76"/>
      <c r="NJ75" s="77"/>
      <c r="NK75" s="77"/>
      <c r="NL75" s="77"/>
      <c r="NM75" s="77"/>
      <c r="NN75" s="77"/>
      <c r="NO75" s="77"/>
      <c r="NP75" s="77"/>
      <c r="NQ75" s="77"/>
      <c r="NR75" s="77"/>
      <c r="NS75" s="77"/>
      <c r="NT75" s="77"/>
      <c r="NU75" s="77"/>
      <c r="NV75" s="77"/>
      <c r="NW75" s="78"/>
    </row>
    <row r="76" spans="1:387" ht="13.5" customHeight="1" x14ac:dyDescent="0.15">
      <c r="A76" s="2"/>
      <c r="B76" s="9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1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 t="str">
        <f>データ!$C$11</f>
        <v>R03</v>
      </c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 t="str">
        <f>データ!$D$11</f>
        <v>R04</v>
      </c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 t="str">
        <f>データ!$E$11</f>
        <v>R05</v>
      </c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 t="str">
        <f>データ!$F$11</f>
        <v>R06</v>
      </c>
      <c r="BW76" s="71"/>
      <c r="BX76" s="71"/>
      <c r="BY76" s="71"/>
      <c r="BZ76" s="71"/>
      <c r="CA76" s="71"/>
      <c r="CB76" s="71"/>
      <c r="CC76" s="71"/>
      <c r="CD76" s="71"/>
      <c r="CE76" s="71"/>
      <c r="CF76" s="71"/>
      <c r="CG76" s="71"/>
      <c r="CH76" s="71"/>
      <c r="CI76" s="71"/>
      <c r="CJ76" s="23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70">
        <f>データ!DJ6</f>
        <v>42550</v>
      </c>
      <c r="CV76" s="70"/>
      <c r="CW76" s="70"/>
      <c r="CX76" s="70"/>
      <c r="CY76" s="70"/>
      <c r="CZ76" s="70"/>
      <c r="DA76" s="70"/>
      <c r="DB76" s="70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70"/>
      <c r="DQ76" s="70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70"/>
      <c r="EF76" s="70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70"/>
      <c r="EU76" s="70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70"/>
      <c r="FJ76" s="70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70"/>
      <c r="FY76" s="70"/>
      <c r="FZ76" s="70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71" t="str">
        <f>データ!$B$11</f>
        <v>R02</v>
      </c>
      <c r="GU76" s="71"/>
      <c r="GV76" s="71"/>
      <c r="GW76" s="71"/>
      <c r="GX76" s="71"/>
      <c r="GY76" s="71"/>
      <c r="GZ76" s="71"/>
      <c r="HA76" s="71"/>
      <c r="HB76" s="71"/>
      <c r="HC76" s="71"/>
      <c r="HD76" s="71"/>
      <c r="HE76" s="71"/>
      <c r="HF76" s="71"/>
      <c r="HG76" s="71"/>
      <c r="HH76" s="71" t="str">
        <f>データ!$C$11</f>
        <v>R03</v>
      </c>
      <c r="HI76" s="71"/>
      <c r="HJ76" s="71"/>
      <c r="HK76" s="71"/>
      <c r="HL76" s="71"/>
      <c r="HM76" s="71"/>
      <c r="HN76" s="71"/>
      <c r="HO76" s="71"/>
      <c r="HP76" s="71"/>
      <c r="HQ76" s="71"/>
      <c r="HR76" s="71"/>
      <c r="HS76" s="71"/>
      <c r="HT76" s="71"/>
      <c r="HU76" s="71"/>
      <c r="HV76" s="71" t="str">
        <f>データ!$D$11</f>
        <v>R04</v>
      </c>
      <c r="HW76" s="71"/>
      <c r="HX76" s="71"/>
      <c r="HY76" s="71"/>
      <c r="HZ76" s="71"/>
      <c r="IA76" s="71"/>
      <c r="IB76" s="71"/>
      <c r="IC76" s="71"/>
      <c r="ID76" s="71"/>
      <c r="IE76" s="71"/>
      <c r="IF76" s="71"/>
      <c r="IG76" s="71"/>
      <c r="IH76" s="71"/>
      <c r="II76" s="71"/>
      <c r="IJ76" s="71" t="str">
        <f>データ!$E$11</f>
        <v>R05</v>
      </c>
      <c r="IK76" s="71"/>
      <c r="IL76" s="71"/>
      <c r="IM76" s="71"/>
      <c r="IN76" s="71"/>
      <c r="IO76" s="71"/>
      <c r="IP76" s="71"/>
      <c r="IQ76" s="71"/>
      <c r="IR76" s="71"/>
      <c r="IS76" s="71"/>
      <c r="IT76" s="71"/>
      <c r="IU76" s="71"/>
      <c r="IV76" s="71"/>
      <c r="IW76" s="71"/>
      <c r="IX76" s="71" t="str">
        <f>データ!$F$11</f>
        <v>R06</v>
      </c>
      <c r="IY76" s="71"/>
      <c r="IZ76" s="71"/>
      <c r="JA76" s="71"/>
      <c r="JB76" s="71"/>
      <c r="JC76" s="71"/>
      <c r="JD76" s="71"/>
      <c r="JE76" s="71"/>
      <c r="JF76" s="71"/>
      <c r="JG76" s="71"/>
      <c r="JH76" s="71"/>
      <c r="JI76" s="71"/>
      <c r="JJ76" s="71"/>
      <c r="JK76" s="71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71" t="str">
        <f>データ!$B$11</f>
        <v>R02</v>
      </c>
      <c r="KI76" s="71"/>
      <c r="KJ76" s="71"/>
      <c r="KK76" s="71"/>
      <c r="KL76" s="71"/>
      <c r="KM76" s="71"/>
      <c r="KN76" s="71"/>
      <c r="KO76" s="71"/>
      <c r="KP76" s="71"/>
      <c r="KQ76" s="71"/>
      <c r="KR76" s="71"/>
      <c r="KS76" s="71"/>
      <c r="KT76" s="71"/>
      <c r="KU76" s="71"/>
      <c r="KV76" s="71" t="str">
        <f>データ!$C$11</f>
        <v>R03</v>
      </c>
      <c r="KW76" s="71"/>
      <c r="KX76" s="71"/>
      <c r="KY76" s="71"/>
      <c r="KZ76" s="71"/>
      <c r="LA76" s="71"/>
      <c r="LB76" s="71"/>
      <c r="LC76" s="71"/>
      <c r="LD76" s="71"/>
      <c r="LE76" s="71"/>
      <c r="LF76" s="71"/>
      <c r="LG76" s="71"/>
      <c r="LH76" s="71"/>
      <c r="LI76" s="71"/>
      <c r="LJ76" s="71" t="str">
        <f>データ!$D$11</f>
        <v>R04</v>
      </c>
      <c r="LK76" s="71"/>
      <c r="LL76" s="71"/>
      <c r="LM76" s="71"/>
      <c r="LN76" s="71"/>
      <c r="LO76" s="71"/>
      <c r="LP76" s="71"/>
      <c r="LQ76" s="71"/>
      <c r="LR76" s="71"/>
      <c r="LS76" s="71"/>
      <c r="LT76" s="71"/>
      <c r="LU76" s="71"/>
      <c r="LV76" s="71"/>
      <c r="LW76" s="71"/>
      <c r="LX76" s="71" t="str">
        <f>データ!$E$11</f>
        <v>R05</v>
      </c>
      <c r="LY76" s="71"/>
      <c r="LZ76" s="71"/>
      <c r="MA76" s="71"/>
      <c r="MB76" s="71"/>
      <c r="MC76" s="71"/>
      <c r="MD76" s="71"/>
      <c r="ME76" s="71"/>
      <c r="MF76" s="71"/>
      <c r="MG76" s="71"/>
      <c r="MH76" s="71"/>
      <c r="MI76" s="71"/>
      <c r="MJ76" s="71"/>
      <c r="MK76" s="71"/>
      <c r="ML76" s="71" t="str">
        <f>データ!$F$11</f>
        <v>R06</v>
      </c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1"/>
      <c r="MX76" s="71"/>
      <c r="MY76" s="71"/>
      <c r="MZ76" s="2"/>
      <c r="NA76" s="2"/>
      <c r="NB76" s="2"/>
      <c r="NC76" s="2"/>
      <c r="ND76" s="2"/>
      <c r="NE76" s="2"/>
      <c r="NF76" s="22"/>
      <c r="NG76" s="10"/>
      <c r="NH76" s="2"/>
      <c r="NI76" s="76"/>
      <c r="NJ76" s="77"/>
      <c r="NK76" s="77"/>
      <c r="NL76" s="77"/>
      <c r="NM76" s="77"/>
      <c r="NN76" s="77"/>
      <c r="NO76" s="77"/>
      <c r="NP76" s="77"/>
      <c r="NQ76" s="77"/>
      <c r="NR76" s="77"/>
      <c r="NS76" s="77"/>
      <c r="NT76" s="77"/>
      <c r="NU76" s="77"/>
      <c r="NV76" s="77"/>
      <c r="NW76" s="78"/>
    </row>
    <row r="77" spans="1:387" ht="13.5" customHeight="1" x14ac:dyDescent="0.15">
      <c r="A77" s="2"/>
      <c r="B77" s="9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8" t="str">
        <f>データ!CX7</f>
        <v xml:space="preserve"> </v>
      </c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 t="str">
        <f>データ!CY7</f>
        <v xml:space="preserve"> </v>
      </c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 t="str">
        <f>データ!CZ7</f>
        <v xml:space="preserve"> </v>
      </c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 t="str">
        <f>データ!DA7</f>
        <v xml:space="preserve"> </v>
      </c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 t="str">
        <f>データ!DB7</f>
        <v xml:space="preserve"> </v>
      </c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23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70"/>
      <c r="CV77" s="70"/>
      <c r="CW77" s="70"/>
      <c r="CX77" s="70"/>
      <c r="CY77" s="70"/>
      <c r="CZ77" s="70"/>
      <c r="DA77" s="70"/>
      <c r="DB77" s="70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70"/>
      <c r="DQ77" s="70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70"/>
      <c r="EF77" s="70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70"/>
      <c r="EU77" s="70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70"/>
      <c r="FJ77" s="70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70"/>
      <c r="FY77" s="70"/>
      <c r="FZ77" s="70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69" t="s">
        <v>27</v>
      </c>
      <c r="GL77" s="69"/>
      <c r="GM77" s="69"/>
      <c r="GN77" s="69"/>
      <c r="GO77" s="69"/>
      <c r="GP77" s="69"/>
      <c r="GQ77" s="69"/>
      <c r="GR77" s="69"/>
      <c r="GS77" s="69"/>
      <c r="GT77" s="68" t="str">
        <f>データ!DK7</f>
        <v xml:space="preserve"> </v>
      </c>
      <c r="GU77" s="68"/>
      <c r="GV77" s="68"/>
      <c r="GW77" s="68"/>
      <c r="GX77" s="68"/>
      <c r="GY77" s="68"/>
      <c r="GZ77" s="68"/>
      <c r="HA77" s="68"/>
      <c r="HB77" s="68"/>
      <c r="HC77" s="68"/>
      <c r="HD77" s="68"/>
      <c r="HE77" s="68"/>
      <c r="HF77" s="68"/>
      <c r="HG77" s="68"/>
      <c r="HH77" s="68" t="str">
        <f>データ!DL7</f>
        <v xml:space="preserve"> </v>
      </c>
      <c r="HI77" s="68"/>
      <c r="HJ77" s="68"/>
      <c r="HK77" s="68"/>
      <c r="HL77" s="68"/>
      <c r="HM77" s="68"/>
      <c r="HN77" s="68"/>
      <c r="HO77" s="68"/>
      <c r="HP77" s="68"/>
      <c r="HQ77" s="68"/>
      <c r="HR77" s="68"/>
      <c r="HS77" s="68"/>
      <c r="HT77" s="68"/>
      <c r="HU77" s="68"/>
      <c r="HV77" s="68" t="str">
        <f>データ!DM7</f>
        <v xml:space="preserve"> </v>
      </c>
      <c r="HW77" s="68"/>
      <c r="HX77" s="68"/>
      <c r="HY77" s="68"/>
      <c r="HZ77" s="68"/>
      <c r="IA77" s="68"/>
      <c r="IB77" s="68"/>
      <c r="IC77" s="68"/>
      <c r="ID77" s="68"/>
      <c r="IE77" s="68"/>
      <c r="IF77" s="68"/>
      <c r="IG77" s="68"/>
      <c r="IH77" s="68"/>
      <c r="II77" s="68"/>
      <c r="IJ77" s="68" t="str">
        <f>データ!DN7</f>
        <v xml:space="preserve"> </v>
      </c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8"/>
      <c r="IV77" s="68"/>
      <c r="IW77" s="68"/>
      <c r="IX77" s="68" t="str">
        <f>データ!DO7</f>
        <v xml:space="preserve"> </v>
      </c>
      <c r="IY77" s="68"/>
      <c r="IZ77" s="68"/>
      <c r="JA77" s="68"/>
      <c r="JB77" s="68"/>
      <c r="JC77" s="68"/>
      <c r="JD77" s="68"/>
      <c r="JE77" s="68"/>
      <c r="JF77" s="68"/>
      <c r="JG77" s="68"/>
      <c r="JH77" s="68"/>
      <c r="JI77" s="68"/>
      <c r="JJ77" s="68"/>
      <c r="JK77" s="68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69" t="s">
        <v>27</v>
      </c>
      <c r="JZ77" s="69"/>
      <c r="KA77" s="69"/>
      <c r="KB77" s="69"/>
      <c r="KC77" s="69"/>
      <c r="KD77" s="69"/>
      <c r="KE77" s="69"/>
      <c r="KF77" s="69"/>
      <c r="KG77" s="69"/>
      <c r="KH77" s="67">
        <f>データ!DV7</f>
        <v>0</v>
      </c>
      <c r="KI77" s="67"/>
      <c r="KJ77" s="67"/>
      <c r="KK77" s="67"/>
      <c r="KL77" s="67"/>
      <c r="KM77" s="67"/>
      <c r="KN77" s="67"/>
      <c r="KO77" s="67"/>
      <c r="KP77" s="67"/>
      <c r="KQ77" s="67"/>
      <c r="KR77" s="67"/>
      <c r="KS77" s="67"/>
      <c r="KT77" s="67"/>
      <c r="KU77" s="67"/>
      <c r="KV77" s="67">
        <f>データ!DW7</f>
        <v>0</v>
      </c>
      <c r="KW77" s="67"/>
      <c r="KX77" s="67"/>
      <c r="KY77" s="67"/>
      <c r="KZ77" s="67"/>
      <c r="LA77" s="67"/>
      <c r="LB77" s="67"/>
      <c r="LC77" s="67"/>
      <c r="LD77" s="67"/>
      <c r="LE77" s="67"/>
      <c r="LF77" s="67"/>
      <c r="LG77" s="67"/>
      <c r="LH77" s="67"/>
      <c r="LI77" s="67"/>
      <c r="LJ77" s="67">
        <f>データ!DX7</f>
        <v>0</v>
      </c>
      <c r="LK77" s="67"/>
      <c r="LL77" s="67"/>
      <c r="LM77" s="67"/>
      <c r="LN77" s="67"/>
      <c r="LO77" s="67"/>
      <c r="LP77" s="67"/>
      <c r="LQ77" s="67"/>
      <c r="LR77" s="67"/>
      <c r="LS77" s="67"/>
      <c r="LT77" s="67"/>
      <c r="LU77" s="67"/>
      <c r="LV77" s="67"/>
      <c r="LW77" s="67"/>
      <c r="LX77" s="67">
        <f>データ!DY7</f>
        <v>0</v>
      </c>
      <c r="LY77" s="67"/>
      <c r="LZ77" s="67"/>
      <c r="MA77" s="67"/>
      <c r="MB77" s="67"/>
      <c r="MC77" s="67"/>
      <c r="MD77" s="67"/>
      <c r="ME77" s="67"/>
      <c r="MF77" s="67"/>
      <c r="MG77" s="67"/>
      <c r="MH77" s="67"/>
      <c r="MI77" s="67"/>
      <c r="MJ77" s="67"/>
      <c r="MK77" s="67"/>
      <c r="ML77" s="67">
        <f>データ!DZ7</f>
        <v>0</v>
      </c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7"/>
      <c r="MX77" s="67"/>
      <c r="MY77" s="67"/>
      <c r="MZ77" s="2"/>
      <c r="NA77" s="2"/>
      <c r="NB77" s="2"/>
      <c r="NC77" s="2"/>
      <c r="ND77" s="2"/>
      <c r="NE77" s="2"/>
      <c r="NF77" s="22"/>
      <c r="NG77" s="10"/>
      <c r="NH77" s="2"/>
      <c r="NI77" s="76"/>
      <c r="NJ77" s="77"/>
      <c r="NK77" s="77"/>
      <c r="NL77" s="77"/>
      <c r="NM77" s="77"/>
      <c r="NN77" s="77"/>
      <c r="NO77" s="77"/>
      <c r="NP77" s="77"/>
      <c r="NQ77" s="77"/>
      <c r="NR77" s="77"/>
      <c r="NS77" s="77"/>
      <c r="NT77" s="77"/>
      <c r="NU77" s="77"/>
      <c r="NV77" s="77"/>
      <c r="NW77" s="78"/>
    </row>
    <row r="78" spans="1:387" ht="13.5" customHeight="1" x14ac:dyDescent="0.15">
      <c r="A78" s="2"/>
      <c r="B78" s="9"/>
      <c r="C78" s="2"/>
      <c r="D78" s="2"/>
      <c r="E78" s="2"/>
      <c r="F78" s="2"/>
      <c r="G78" s="2"/>
      <c r="H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8" t="str">
        <f>データ!DC7</f>
        <v xml:space="preserve"> </v>
      </c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 t="str">
        <f>データ!DD7</f>
        <v xml:space="preserve"> </v>
      </c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 t="str">
        <f>データ!DE7</f>
        <v xml:space="preserve"> </v>
      </c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 t="str">
        <f>データ!DF7</f>
        <v xml:space="preserve"> </v>
      </c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 t="str">
        <f>データ!DG7</f>
        <v xml:space="preserve"> </v>
      </c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23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70"/>
      <c r="CV78" s="70"/>
      <c r="CW78" s="70"/>
      <c r="CX78" s="70"/>
      <c r="CY78" s="70"/>
      <c r="CZ78" s="70"/>
      <c r="DA78" s="70"/>
      <c r="DB78" s="70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70"/>
      <c r="DQ78" s="70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70"/>
      <c r="EF78" s="70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70"/>
      <c r="EU78" s="70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70"/>
      <c r="FJ78" s="70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70"/>
      <c r="FY78" s="70"/>
      <c r="FZ78" s="70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69" t="s">
        <v>29</v>
      </c>
      <c r="GL78" s="69"/>
      <c r="GM78" s="69"/>
      <c r="GN78" s="69"/>
      <c r="GO78" s="69"/>
      <c r="GP78" s="69"/>
      <c r="GQ78" s="69"/>
      <c r="GR78" s="69"/>
      <c r="GS78" s="69"/>
      <c r="GT78" s="68" t="str">
        <f>データ!DP7</f>
        <v xml:space="preserve"> </v>
      </c>
      <c r="GU78" s="68"/>
      <c r="GV78" s="68"/>
      <c r="GW78" s="68"/>
      <c r="GX78" s="68"/>
      <c r="GY78" s="68"/>
      <c r="GZ78" s="68"/>
      <c r="HA78" s="68"/>
      <c r="HB78" s="68"/>
      <c r="HC78" s="68"/>
      <c r="HD78" s="68"/>
      <c r="HE78" s="68"/>
      <c r="HF78" s="68"/>
      <c r="HG78" s="68"/>
      <c r="HH78" s="68" t="str">
        <f>データ!DQ7</f>
        <v xml:space="preserve"> </v>
      </c>
      <c r="HI78" s="68"/>
      <c r="HJ78" s="68"/>
      <c r="HK78" s="68"/>
      <c r="HL78" s="68"/>
      <c r="HM78" s="68"/>
      <c r="HN78" s="68"/>
      <c r="HO78" s="68"/>
      <c r="HP78" s="68"/>
      <c r="HQ78" s="68"/>
      <c r="HR78" s="68"/>
      <c r="HS78" s="68"/>
      <c r="HT78" s="68"/>
      <c r="HU78" s="68"/>
      <c r="HV78" s="68" t="str">
        <f>データ!DR7</f>
        <v xml:space="preserve"> </v>
      </c>
      <c r="HW78" s="68"/>
      <c r="HX78" s="68"/>
      <c r="HY78" s="68"/>
      <c r="HZ78" s="68"/>
      <c r="IA78" s="68"/>
      <c r="IB78" s="68"/>
      <c r="IC78" s="68"/>
      <c r="ID78" s="68"/>
      <c r="IE78" s="68"/>
      <c r="IF78" s="68"/>
      <c r="IG78" s="68"/>
      <c r="IH78" s="68"/>
      <c r="II78" s="68"/>
      <c r="IJ78" s="68" t="str">
        <f>データ!DS7</f>
        <v xml:space="preserve"> </v>
      </c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8"/>
      <c r="IV78" s="68"/>
      <c r="IW78" s="68"/>
      <c r="IX78" s="68" t="str">
        <f>データ!DT7</f>
        <v xml:space="preserve"> </v>
      </c>
      <c r="IY78" s="68"/>
      <c r="IZ78" s="68"/>
      <c r="JA78" s="68"/>
      <c r="JB78" s="68"/>
      <c r="JC78" s="68"/>
      <c r="JD78" s="68"/>
      <c r="JE78" s="68"/>
      <c r="JF78" s="68"/>
      <c r="JG78" s="68"/>
      <c r="JH78" s="68"/>
      <c r="JI78" s="68"/>
      <c r="JJ78" s="68"/>
      <c r="JK78" s="68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69" t="s">
        <v>29</v>
      </c>
      <c r="JZ78" s="69"/>
      <c r="KA78" s="69"/>
      <c r="KB78" s="69"/>
      <c r="KC78" s="69"/>
      <c r="KD78" s="69"/>
      <c r="KE78" s="69"/>
      <c r="KF78" s="69"/>
      <c r="KG78" s="69"/>
      <c r="KH78" s="67">
        <f>データ!EA7</f>
        <v>330.8</v>
      </c>
      <c r="KI78" s="67"/>
      <c r="KJ78" s="67"/>
      <c r="KK78" s="67"/>
      <c r="KL78" s="67"/>
      <c r="KM78" s="67"/>
      <c r="KN78" s="67"/>
      <c r="KO78" s="67"/>
      <c r="KP78" s="67"/>
      <c r="KQ78" s="67"/>
      <c r="KR78" s="67"/>
      <c r="KS78" s="67"/>
      <c r="KT78" s="67"/>
      <c r="KU78" s="67"/>
      <c r="KV78" s="67">
        <f>データ!EB7</f>
        <v>11.2</v>
      </c>
      <c r="KW78" s="67"/>
      <c r="KX78" s="67"/>
      <c r="KY78" s="67"/>
      <c r="KZ78" s="67"/>
      <c r="LA78" s="67"/>
      <c r="LB78" s="67"/>
      <c r="LC78" s="67"/>
      <c r="LD78" s="67"/>
      <c r="LE78" s="67"/>
      <c r="LF78" s="67"/>
      <c r="LG78" s="67"/>
      <c r="LH78" s="67"/>
      <c r="LI78" s="67"/>
      <c r="LJ78" s="67">
        <f>データ!EC7</f>
        <v>7.9</v>
      </c>
      <c r="LK78" s="67"/>
      <c r="LL78" s="67"/>
      <c r="LM78" s="67"/>
      <c r="LN78" s="67"/>
      <c r="LO78" s="67"/>
      <c r="LP78" s="67"/>
      <c r="LQ78" s="67"/>
      <c r="LR78" s="67"/>
      <c r="LS78" s="67"/>
      <c r="LT78" s="67"/>
      <c r="LU78" s="67"/>
      <c r="LV78" s="67"/>
      <c r="LW78" s="67"/>
      <c r="LX78" s="67">
        <f>データ!ED7</f>
        <v>6.9</v>
      </c>
      <c r="LY78" s="67"/>
      <c r="LZ78" s="67"/>
      <c r="MA78" s="67"/>
      <c r="MB78" s="67"/>
      <c r="MC78" s="67"/>
      <c r="MD78" s="67"/>
      <c r="ME78" s="67"/>
      <c r="MF78" s="67"/>
      <c r="MG78" s="67"/>
      <c r="MH78" s="67"/>
      <c r="MI78" s="67"/>
      <c r="MJ78" s="67"/>
      <c r="MK78" s="67"/>
      <c r="ML78" s="67">
        <f>データ!EE7</f>
        <v>4.2</v>
      </c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7"/>
      <c r="MX78" s="67"/>
      <c r="MY78" s="67"/>
      <c r="MZ78" s="2"/>
      <c r="NA78" s="2"/>
      <c r="NB78" s="2"/>
      <c r="NC78" s="2"/>
      <c r="ND78" s="2"/>
      <c r="NE78" s="2"/>
      <c r="NF78" s="22"/>
      <c r="NG78" s="10"/>
      <c r="NH78" s="2"/>
      <c r="NI78" s="76"/>
      <c r="NJ78" s="77"/>
      <c r="NK78" s="77"/>
      <c r="NL78" s="77"/>
      <c r="NM78" s="77"/>
      <c r="NN78" s="77"/>
      <c r="NO78" s="77"/>
      <c r="NP78" s="77"/>
      <c r="NQ78" s="77"/>
      <c r="NR78" s="77"/>
      <c r="NS78" s="77"/>
      <c r="NT78" s="77"/>
      <c r="NU78" s="77"/>
      <c r="NV78" s="77"/>
      <c r="NW78" s="78"/>
    </row>
    <row r="79" spans="1:387" ht="13.5" customHeight="1" x14ac:dyDescent="0.15">
      <c r="A79" s="2"/>
      <c r="B79" s="9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2"/>
      <c r="NG79" s="10"/>
      <c r="NH79" s="2"/>
      <c r="NI79" s="76"/>
      <c r="NJ79" s="77"/>
      <c r="NK79" s="77"/>
      <c r="NL79" s="77"/>
      <c r="NM79" s="77"/>
      <c r="NN79" s="77"/>
      <c r="NO79" s="77"/>
      <c r="NP79" s="77"/>
      <c r="NQ79" s="77"/>
      <c r="NR79" s="77"/>
      <c r="NS79" s="77"/>
      <c r="NT79" s="77"/>
      <c r="NU79" s="77"/>
      <c r="NV79" s="77"/>
      <c r="NW79" s="78"/>
    </row>
    <row r="80" spans="1:387" ht="13.5" customHeight="1" x14ac:dyDescent="0.15">
      <c r="A80" s="2"/>
      <c r="B80" s="9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2"/>
      <c r="JP80" s="2"/>
      <c r="JQ80" s="2"/>
      <c r="JR80" s="2"/>
      <c r="JS80" s="2"/>
      <c r="JT80" s="2"/>
      <c r="JU80" s="2"/>
      <c r="JV80" s="2"/>
      <c r="JW80" s="2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0"/>
      <c r="NH80" s="2"/>
      <c r="NI80" s="76"/>
      <c r="NJ80" s="77"/>
      <c r="NK80" s="77"/>
      <c r="NL80" s="77"/>
      <c r="NM80" s="77"/>
      <c r="NN80" s="77"/>
      <c r="NO80" s="77"/>
      <c r="NP80" s="77"/>
      <c r="NQ80" s="77"/>
      <c r="NR80" s="77"/>
      <c r="NS80" s="77"/>
      <c r="NT80" s="77"/>
      <c r="NU80" s="77"/>
      <c r="NV80" s="77"/>
      <c r="NW80" s="78"/>
    </row>
    <row r="81" spans="1:387" ht="13.5" customHeight="1" x14ac:dyDescent="0.15">
      <c r="A81" s="2"/>
      <c r="B81" s="9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2"/>
      <c r="JP81" s="2"/>
      <c r="JQ81" s="2"/>
      <c r="JR81" s="2"/>
      <c r="JS81" s="2"/>
      <c r="JT81" s="2"/>
      <c r="JU81" s="2"/>
      <c r="JV81" s="2"/>
      <c r="JW81" s="2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0"/>
      <c r="NH81" s="2"/>
      <c r="NI81" s="76"/>
      <c r="NJ81" s="77"/>
      <c r="NK81" s="77"/>
      <c r="NL81" s="77"/>
      <c r="NM81" s="77"/>
      <c r="NN81" s="77"/>
      <c r="NO81" s="77"/>
      <c r="NP81" s="77"/>
      <c r="NQ81" s="77"/>
      <c r="NR81" s="77"/>
      <c r="NS81" s="77"/>
      <c r="NT81" s="77"/>
      <c r="NU81" s="77"/>
      <c r="NV81" s="77"/>
      <c r="NW81" s="78"/>
    </row>
    <row r="82" spans="1:387" ht="13.5" customHeight="1" x14ac:dyDescent="0.15">
      <c r="A82" s="2"/>
      <c r="B82" s="18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  <c r="IX82" s="19"/>
      <c r="IY82" s="19"/>
      <c r="IZ82" s="19"/>
      <c r="JA82" s="19"/>
      <c r="JB82" s="19"/>
      <c r="JC82" s="19"/>
      <c r="JD82" s="19"/>
      <c r="JE82" s="19"/>
      <c r="JF82" s="19"/>
      <c r="JG82" s="19"/>
      <c r="JH82" s="19"/>
      <c r="JI82" s="19"/>
      <c r="JJ82" s="19"/>
      <c r="JK82" s="19"/>
      <c r="JL82" s="19"/>
      <c r="JM82" s="19"/>
      <c r="JN82" s="19"/>
      <c r="JO82" s="19"/>
      <c r="JP82" s="19"/>
      <c r="JQ82" s="19"/>
      <c r="JR82" s="19"/>
      <c r="JS82" s="19"/>
      <c r="JT82" s="19"/>
      <c r="JU82" s="19"/>
      <c r="JV82" s="19"/>
      <c r="JW82" s="19"/>
      <c r="JX82" s="19"/>
      <c r="JY82" s="19"/>
      <c r="JZ82" s="19"/>
      <c r="KA82" s="19"/>
      <c r="KB82" s="19"/>
      <c r="KC82" s="19"/>
      <c r="KD82" s="19"/>
      <c r="KE82" s="19"/>
      <c r="KF82" s="19"/>
      <c r="KG82" s="19"/>
      <c r="KH82" s="19"/>
      <c r="KI82" s="19"/>
      <c r="KJ82" s="19"/>
      <c r="KK82" s="19"/>
      <c r="KL82" s="19"/>
      <c r="KM82" s="19"/>
      <c r="KN82" s="19"/>
      <c r="KO82" s="19"/>
      <c r="KP82" s="19"/>
      <c r="KQ82" s="19"/>
      <c r="KR82" s="19"/>
      <c r="KS82" s="19"/>
      <c r="KT82" s="19"/>
      <c r="KU82" s="19"/>
      <c r="KV82" s="19"/>
      <c r="KW82" s="19"/>
      <c r="KX82" s="19"/>
      <c r="KY82" s="19"/>
      <c r="KZ82" s="19"/>
      <c r="LA82" s="19"/>
      <c r="LB82" s="19"/>
      <c r="LC82" s="19"/>
      <c r="LD82" s="19"/>
      <c r="LE82" s="19"/>
      <c r="LF82" s="19"/>
      <c r="LG82" s="19"/>
      <c r="LH82" s="19"/>
      <c r="LI82" s="19"/>
      <c r="LJ82" s="19"/>
      <c r="LK82" s="19"/>
      <c r="LL82" s="19"/>
      <c r="LM82" s="19"/>
      <c r="LN82" s="19"/>
      <c r="LO82" s="19"/>
      <c r="LP82" s="19"/>
      <c r="LQ82" s="19"/>
      <c r="LR82" s="19"/>
      <c r="LS82" s="19"/>
      <c r="LT82" s="19"/>
      <c r="LU82" s="19"/>
      <c r="LV82" s="19"/>
      <c r="LW82" s="19"/>
      <c r="LX82" s="19"/>
      <c r="LY82" s="19"/>
      <c r="LZ82" s="19"/>
      <c r="MA82" s="19"/>
      <c r="MB82" s="19"/>
      <c r="MC82" s="19"/>
      <c r="MD82" s="19"/>
      <c r="ME82" s="19"/>
      <c r="MF82" s="19"/>
      <c r="MG82" s="19"/>
      <c r="MH82" s="19"/>
      <c r="MI82" s="19"/>
      <c r="MJ82" s="19"/>
      <c r="MK82" s="19"/>
      <c r="ML82" s="19"/>
      <c r="MM82" s="19"/>
      <c r="MN82" s="19"/>
      <c r="MO82" s="19"/>
      <c r="MP82" s="19"/>
      <c r="MQ82" s="19"/>
      <c r="MR82" s="19"/>
      <c r="MS82" s="19"/>
      <c r="MT82" s="19"/>
      <c r="MU82" s="19"/>
      <c r="MV82" s="19"/>
      <c r="MW82" s="19"/>
      <c r="MX82" s="19"/>
      <c r="MY82" s="19"/>
      <c r="MZ82" s="19"/>
      <c r="NA82" s="19"/>
      <c r="NB82" s="19"/>
      <c r="NC82" s="19"/>
      <c r="ND82" s="19"/>
      <c r="NE82" s="19"/>
      <c r="NF82" s="19"/>
      <c r="NG82" s="20"/>
      <c r="NH82" s="2"/>
      <c r="NI82" s="79"/>
      <c r="NJ82" s="80"/>
      <c r="NK82" s="80"/>
      <c r="NL82" s="80"/>
      <c r="NM82" s="80"/>
      <c r="NN82" s="80"/>
      <c r="NO82" s="80"/>
      <c r="NP82" s="80"/>
      <c r="NQ82" s="80"/>
      <c r="NR82" s="80"/>
      <c r="NS82" s="80"/>
      <c r="NT82" s="80"/>
      <c r="NU82" s="80"/>
      <c r="NV82" s="80"/>
      <c r="NW82" s="81"/>
    </row>
    <row r="83" spans="1:387" x14ac:dyDescent="0.15">
      <c r="C83" s="2"/>
      <c r="BH83" s="2"/>
      <c r="GR83" s="2"/>
      <c r="IV83" s="2"/>
      <c r="LD83" s="2"/>
    </row>
    <row r="84" spans="1:387" x14ac:dyDescent="0.15">
      <c r="C84" s="2"/>
      <c r="BH84" s="2"/>
      <c r="GR84" s="2"/>
      <c r="IV84" s="2"/>
      <c r="LD84" s="2"/>
    </row>
    <row r="86" spans="1:387" hidden="1" x14ac:dyDescent="0.15">
      <c r="B86" s="24" t="s">
        <v>35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</row>
    <row r="87" spans="1:387" hidden="1" x14ac:dyDescent="0.15">
      <c r="B87" s="24" t="s">
        <v>36</v>
      </c>
      <c r="C87" s="25" t="s">
        <v>37</v>
      </c>
      <c r="D87" s="25" t="s">
        <v>38</v>
      </c>
      <c r="E87" s="25" t="s">
        <v>39</v>
      </c>
      <c r="F87" s="25" t="s">
        <v>40</v>
      </c>
      <c r="G87" s="25" t="s">
        <v>41</v>
      </c>
      <c r="H87" s="25" t="s">
        <v>42</v>
      </c>
      <c r="I87" s="25" t="s">
        <v>43</v>
      </c>
      <c r="J87" s="25" t="s">
        <v>44</v>
      </c>
      <c r="K87" s="25" t="s">
        <v>45</v>
      </c>
      <c r="L87" s="25" t="s">
        <v>46</v>
      </c>
      <c r="M87" s="25" t="s">
        <v>47</v>
      </c>
      <c r="N87" s="25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</row>
    <row r="88" spans="1:387" hidden="1" x14ac:dyDescent="0.15">
      <c r="B88" s="24" t="str">
        <f>データ!AI6</f>
        <v>【142.4】</v>
      </c>
      <c r="C88" s="25" t="str">
        <f>データ!AT6</f>
        <v>【74.3】</v>
      </c>
      <c r="D88" s="25" t="str">
        <f>データ!BE6</f>
        <v>【39,956】</v>
      </c>
      <c r="E88" s="25" t="str">
        <f>データ!BP6</f>
        <v>【17.7】</v>
      </c>
      <c r="F88" s="25" t="str">
        <f>データ!CA6</f>
        <v>【43.6】</v>
      </c>
      <c r="G88" s="25" t="str">
        <f>データ!CL6</f>
        <v>【△78.9】</v>
      </c>
      <c r="H88" s="25" t="str">
        <f>データ!CW6</f>
        <v>【△15,622】</v>
      </c>
      <c r="I88" s="25" t="str">
        <f>データ!DH6</f>
        <v xml:space="preserve"> </v>
      </c>
      <c r="J88" s="25" t="s">
        <v>48</v>
      </c>
      <c r="K88" s="25" t="s">
        <v>48</v>
      </c>
      <c r="L88" s="25" t="str">
        <f>データ!DU6</f>
        <v xml:space="preserve"> </v>
      </c>
      <c r="M88" s="25" t="str">
        <f>データ!EF6</f>
        <v>【22.3】</v>
      </c>
      <c r="N88" s="25" t="str">
        <f>データ!EF6</f>
        <v>【22.3】</v>
      </c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</row>
  </sheetData>
  <sheetProtection algorithmName="SHA-512" hashValue="h2JjMcnMJ+cPusOqscd2BD9kCmNQKj4VlpWs1y0POm2sGEqfUgdzImFVjdf0PcFDWUQsH5CBuOwAZCTpMU4jrw==" saltValue="8eYCEjC288/qgIdH0B3sjg==" spinCount="100000" sheet="1" objects="1" scenarios="1" formatCells="0" formatColumns="0" formatRows="0"/>
  <mergeCells count="225"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  <mergeCell ref="NI7:NV7"/>
    <mergeCell ref="NK8:NV8"/>
    <mergeCell ref="B9:AP9"/>
    <mergeCell ref="AQ9:CE9"/>
    <mergeCell ref="CF9:DT9"/>
    <mergeCell ref="DU9:FI9"/>
    <mergeCell ref="IC9:JU9"/>
    <mergeCell ref="JV9:LN9"/>
    <mergeCell ref="LO9:NG9"/>
    <mergeCell ref="NI9:NJ9"/>
    <mergeCell ref="NK9:NV9"/>
    <mergeCell ref="B8:AP8"/>
    <mergeCell ref="AQ8:CE8"/>
    <mergeCell ref="CF8:DT8"/>
    <mergeCell ref="DU8:FI8"/>
    <mergeCell ref="FJ8:GX8"/>
    <mergeCell ref="IC8:JU8"/>
    <mergeCell ref="JV8:LN8"/>
    <mergeCell ref="LO8:NG8"/>
    <mergeCell ref="NI8:NJ8"/>
    <mergeCell ref="LO10:NG10"/>
    <mergeCell ref="NI10:NJ10"/>
    <mergeCell ref="NK10:NV10"/>
    <mergeCell ref="NI11:NW13"/>
    <mergeCell ref="H14:JM15"/>
    <mergeCell ref="JT14:NG15"/>
    <mergeCell ref="NI14:NW14"/>
    <mergeCell ref="NI15:NW30"/>
    <mergeCell ref="R30:AE30"/>
    <mergeCell ref="AF30:AS30"/>
    <mergeCell ref="B10:AP10"/>
    <mergeCell ref="AQ10:CE10"/>
    <mergeCell ref="CF10:DT10"/>
    <mergeCell ref="DU10:FI10"/>
    <mergeCell ref="IC10:JU10"/>
    <mergeCell ref="JV10:LN10"/>
    <mergeCell ref="IX30:JK30"/>
    <mergeCell ref="EV30:FI30"/>
    <mergeCell ref="FJ30:FW30"/>
    <mergeCell ref="GT30:HG30"/>
    <mergeCell ref="HH30:HU30"/>
    <mergeCell ref="HV30:II30"/>
    <mergeCell ref="IJ30:IW30"/>
    <mergeCell ref="AT30:BG30"/>
    <mergeCell ref="BH30:BU30"/>
    <mergeCell ref="BV30:CI30"/>
    <mergeCell ref="DF30:DS30"/>
    <mergeCell ref="DT30:EG30"/>
    <mergeCell ref="EH30:EU30"/>
    <mergeCell ref="HV31:II31"/>
    <mergeCell ref="IJ31:IW31"/>
    <mergeCell ref="IX31:JK31"/>
    <mergeCell ref="NI31:NW31"/>
    <mergeCell ref="GK31:GS31"/>
    <mergeCell ref="GT31:HG31"/>
    <mergeCell ref="HH31:HU31"/>
    <mergeCell ref="BH31:BU31"/>
    <mergeCell ref="BV31:CI31"/>
    <mergeCell ref="CW31:DE31"/>
    <mergeCell ref="DF31:DS31"/>
    <mergeCell ref="DT31:EG31"/>
    <mergeCell ref="I32:Q32"/>
    <mergeCell ref="R32:AE32"/>
    <mergeCell ref="AF32:AS32"/>
    <mergeCell ref="AT32:BG32"/>
    <mergeCell ref="BH32:BU32"/>
    <mergeCell ref="BV32:CI32"/>
    <mergeCell ref="EH31:EU31"/>
    <mergeCell ref="EV31:FI31"/>
    <mergeCell ref="FJ31:FW31"/>
    <mergeCell ref="I31:Q31"/>
    <mergeCell ref="R31:AE31"/>
    <mergeCell ref="AF31:AS31"/>
    <mergeCell ref="AT31:BG31"/>
    <mergeCell ref="NI32:NW47"/>
    <mergeCell ref="NI48:NW48"/>
    <mergeCell ref="NI49:NW64"/>
    <mergeCell ref="R52:AE52"/>
    <mergeCell ref="AF52:AS52"/>
    <mergeCell ref="AT52:BG52"/>
    <mergeCell ref="BH52:BU52"/>
    <mergeCell ref="BV52:CI52"/>
    <mergeCell ref="DF52:DS52"/>
    <mergeCell ref="DT52:EG52"/>
    <mergeCell ref="GK32:GS32"/>
    <mergeCell ref="GT32:HG32"/>
    <mergeCell ref="HH32:HU32"/>
    <mergeCell ref="HV32:II32"/>
    <mergeCell ref="IJ32:IW32"/>
    <mergeCell ref="IX32:JK32"/>
    <mergeCell ref="CW32:DE32"/>
    <mergeCell ref="DF32:DS32"/>
    <mergeCell ref="DT32:EG32"/>
    <mergeCell ref="EH32:EU32"/>
    <mergeCell ref="EV32:FI32"/>
    <mergeCell ref="FJ32:FW32"/>
    <mergeCell ref="ML52:MY52"/>
    <mergeCell ref="IJ52:IW52"/>
    <mergeCell ref="I53:Q53"/>
    <mergeCell ref="R53:AE53"/>
    <mergeCell ref="AF53:AS53"/>
    <mergeCell ref="AT53:BG53"/>
    <mergeCell ref="BH53:BU53"/>
    <mergeCell ref="BV53:CI53"/>
    <mergeCell ref="CW53:DE53"/>
    <mergeCell ref="DF53:DS53"/>
    <mergeCell ref="DT53:EG53"/>
    <mergeCell ref="IX52:JK52"/>
    <mergeCell ref="KH52:KU52"/>
    <mergeCell ref="KV52:LI52"/>
    <mergeCell ref="LJ52:LW52"/>
    <mergeCell ref="LX52:MK52"/>
    <mergeCell ref="EH52:EU52"/>
    <mergeCell ref="EV52:FI52"/>
    <mergeCell ref="FJ52:FW52"/>
    <mergeCell ref="GT52:HG52"/>
    <mergeCell ref="HH52:HU52"/>
    <mergeCell ref="HV52:II52"/>
    <mergeCell ref="LJ53:LW53"/>
    <mergeCell ref="LX53:MK53"/>
    <mergeCell ref="ML53:MY53"/>
    <mergeCell ref="I54:Q54"/>
    <mergeCell ref="R54:AE54"/>
    <mergeCell ref="AF54:AS54"/>
    <mergeCell ref="AT54:BG54"/>
    <mergeCell ref="BH54:BU54"/>
    <mergeCell ref="BV54:CI54"/>
    <mergeCell ref="CW54:DE54"/>
    <mergeCell ref="HV53:II53"/>
    <mergeCell ref="IJ53:IW53"/>
    <mergeCell ref="IX53:JK53"/>
    <mergeCell ref="JY53:KG53"/>
    <mergeCell ref="KH53:KU53"/>
    <mergeCell ref="KV53:LI53"/>
    <mergeCell ref="EH53:EU53"/>
    <mergeCell ref="EV53:FI53"/>
    <mergeCell ref="FJ53:FW53"/>
    <mergeCell ref="GK53:GS53"/>
    <mergeCell ref="GT53:HG53"/>
    <mergeCell ref="HH53:HU53"/>
    <mergeCell ref="KH54:KU54"/>
    <mergeCell ref="KV54:LI54"/>
    <mergeCell ref="LJ54:LW54"/>
    <mergeCell ref="LX54:MK54"/>
    <mergeCell ref="ML54:MY54"/>
    <mergeCell ref="H60:NA61"/>
    <mergeCell ref="GT54:HG54"/>
    <mergeCell ref="HH54:HU54"/>
    <mergeCell ref="HV54:II54"/>
    <mergeCell ref="IJ54:IW54"/>
    <mergeCell ref="IX54:JK54"/>
    <mergeCell ref="JY54:KG54"/>
    <mergeCell ref="DF54:DS54"/>
    <mergeCell ref="DT54:EG54"/>
    <mergeCell ref="EH54:EU54"/>
    <mergeCell ref="EV54:FI54"/>
    <mergeCell ref="FJ54:FW54"/>
    <mergeCell ref="GK54:GS54"/>
    <mergeCell ref="CU63:FZ66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BV76:CI76"/>
    <mergeCell ref="KH76:KU76"/>
    <mergeCell ref="KV76:LI76"/>
    <mergeCell ref="LJ76:LW76"/>
    <mergeCell ref="LX76:MK76"/>
    <mergeCell ref="ML76:MY76"/>
    <mergeCell ref="IJ76:IW76"/>
    <mergeCell ref="IX76:JK76"/>
    <mergeCell ref="IX77:JK77"/>
    <mergeCell ref="LJ77:LW77"/>
    <mergeCell ref="LX77:MK77"/>
    <mergeCell ref="ML77:MY77"/>
    <mergeCell ref="IJ77:IW77"/>
    <mergeCell ref="JY77:KG77"/>
    <mergeCell ref="KH77:KU77"/>
    <mergeCell ref="I77:Q77"/>
    <mergeCell ref="R77:AE77"/>
    <mergeCell ref="AF77:AS77"/>
    <mergeCell ref="AT77:BG77"/>
    <mergeCell ref="BH77:BU77"/>
    <mergeCell ref="CU76:FZ79"/>
    <mergeCell ref="GT76:HG76"/>
    <mergeCell ref="HH76:HU76"/>
    <mergeCell ref="HV76:II76"/>
    <mergeCell ref="GK78:GS78"/>
    <mergeCell ref="GT78:HG78"/>
    <mergeCell ref="HH78:HU78"/>
    <mergeCell ref="BV77:CI77"/>
    <mergeCell ref="GK77:GS77"/>
    <mergeCell ref="GT77:HG77"/>
    <mergeCell ref="HH77:HU77"/>
    <mergeCell ref="HV77:II77"/>
    <mergeCell ref="I78:Q78"/>
    <mergeCell ref="R78:AE78"/>
    <mergeCell ref="AF78:AS78"/>
    <mergeCell ref="AT78:BG78"/>
    <mergeCell ref="BH78:BU78"/>
    <mergeCell ref="BV78:CI78"/>
    <mergeCell ref="KV77:LI77"/>
    <mergeCell ref="LJ78:LW78"/>
    <mergeCell ref="LX78:MK78"/>
    <mergeCell ref="ML78:MY78"/>
    <mergeCell ref="HV78:II78"/>
    <mergeCell ref="IJ78:IW78"/>
    <mergeCell ref="IX78:JK78"/>
    <mergeCell ref="JY78:KG78"/>
    <mergeCell ref="KH78:KU78"/>
    <mergeCell ref="KV78:LI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EP11"/>
  <sheetViews>
    <sheetView showGridLines="0" workbookViewId="0"/>
  </sheetViews>
  <sheetFormatPr defaultRowHeight="13.5" x14ac:dyDescent="0.15"/>
  <cols>
    <col min="1" max="1" width="14.625" customWidth="1"/>
    <col min="2" max="112" width="11.875" customWidth="1"/>
    <col min="113" max="114" width="15.5" customWidth="1"/>
    <col min="115" max="135" width="11.875" customWidth="1"/>
    <col min="136" max="136" width="10.875" customWidth="1"/>
    <col min="137" max="146" width="11.875" customWidth="1"/>
  </cols>
  <sheetData>
    <row r="1" spans="1:146" x14ac:dyDescent="0.15">
      <c r="A1" t="s">
        <v>49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>
        <v>1</v>
      </c>
      <c r="DT1" s="27">
        <v>1</v>
      </c>
      <c r="DU1" s="27"/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>
        <v>1</v>
      </c>
      <c r="EE1" s="27">
        <v>1</v>
      </c>
      <c r="EF1" s="27"/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>
        <v>1</v>
      </c>
      <c r="EP1" s="27">
        <v>1</v>
      </c>
    </row>
    <row r="2" spans="1:146" x14ac:dyDescent="0.15">
      <c r="A2" s="28" t="s">
        <v>50</v>
      </c>
      <c r="B2" s="28">
        <f>COLUMN()-1</f>
        <v>1</v>
      </c>
      <c r="C2" s="28">
        <f t="shared" ref="C2:DU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si="0"/>
        <v>71</v>
      </c>
      <c r="BU2" s="28">
        <f t="shared" si="0"/>
        <v>72</v>
      </c>
      <c r="BV2" s="28">
        <f t="shared" si="0"/>
        <v>73</v>
      </c>
      <c r="BW2" s="28">
        <f t="shared" si="0"/>
        <v>74</v>
      </c>
      <c r="BX2" s="28">
        <f t="shared" si="0"/>
        <v>75</v>
      </c>
      <c r="BY2" s="28">
        <f t="shared" si="0"/>
        <v>76</v>
      </c>
      <c r="BZ2" s="28">
        <f t="shared" si="0"/>
        <v>77</v>
      </c>
      <c r="CA2" s="28">
        <f t="shared" si="0"/>
        <v>78</v>
      </c>
      <c r="CB2" s="28">
        <f t="shared" si="0"/>
        <v>79</v>
      </c>
      <c r="CC2" s="28">
        <f t="shared" si="0"/>
        <v>80</v>
      </c>
      <c r="CD2" s="28">
        <f t="shared" si="0"/>
        <v>81</v>
      </c>
      <c r="CE2" s="28">
        <f t="shared" si="0"/>
        <v>82</v>
      </c>
      <c r="CF2" s="28">
        <f t="shared" si="0"/>
        <v>83</v>
      </c>
      <c r="CG2" s="28">
        <f t="shared" si="0"/>
        <v>84</v>
      </c>
      <c r="CH2" s="28">
        <f t="shared" si="0"/>
        <v>85</v>
      </c>
      <c r="CI2" s="28">
        <f t="shared" si="0"/>
        <v>86</v>
      </c>
      <c r="CJ2" s="28">
        <f t="shared" si="0"/>
        <v>87</v>
      </c>
      <c r="CK2" s="28">
        <f t="shared" si="0"/>
        <v>88</v>
      </c>
      <c r="CL2" s="28">
        <f t="shared" si="0"/>
        <v>89</v>
      </c>
      <c r="CM2" s="28">
        <f t="shared" si="0"/>
        <v>90</v>
      </c>
      <c r="CN2" s="28">
        <f t="shared" si="0"/>
        <v>91</v>
      </c>
      <c r="CO2" s="28">
        <f t="shared" si="0"/>
        <v>92</v>
      </c>
      <c r="CP2" s="28">
        <f t="shared" si="0"/>
        <v>93</v>
      </c>
      <c r="CQ2" s="28">
        <f t="shared" si="0"/>
        <v>94</v>
      </c>
      <c r="CR2" s="28">
        <f t="shared" si="0"/>
        <v>95</v>
      </c>
      <c r="CS2" s="28">
        <f t="shared" si="0"/>
        <v>96</v>
      </c>
      <c r="CT2" s="28">
        <f t="shared" si="0"/>
        <v>97</v>
      </c>
      <c r="CU2" s="28">
        <f t="shared" si="0"/>
        <v>98</v>
      </c>
      <c r="CV2" s="28">
        <f t="shared" si="0"/>
        <v>99</v>
      </c>
      <c r="CW2" s="28">
        <f t="shared" si="0"/>
        <v>100</v>
      </c>
      <c r="CX2" s="28">
        <f t="shared" si="0"/>
        <v>101</v>
      </c>
      <c r="CY2" s="28">
        <f t="shared" si="0"/>
        <v>102</v>
      </c>
      <c r="CZ2" s="28">
        <f t="shared" si="0"/>
        <v>103</v>
      </c>
      <c r="DA2" s="28">
        <f t="shared" si="0"/>
        <v>104</v>
      </c>
      <c r="DB2" s="28">
        <f t="shared" si="0"/>
        <v>105</v>
      </c>
      <c r="DC2" s="28">
        <f t="shared" si="0"/>
        <v>106</v>
      </c>
      <c r="DD2" s="28">
        <f t="shared" si="0"/>
        <v>107</v>
      </c>
      <c r="DE2" s="28">
        <f t="shared" si="0"/>
        <v>108</v>
      </c>
      <c r="DF2" s="28">
        <f t="shared" si="0"/>
        <v>109</v>
      </c>
      <c r="DG2" s="28">
        <f t="shared" si="0"/>
        <v>110</v>
      </c>
      <c r="DH2" s="28">
        <f t="shared" si="0"/>
        <v>111</v>
      </c>
      <c r="DI2" s="28">
        <f t="shared" si="0"/>
        <v>112</v>
      </c>
      <c r="DJ2" s="28">
        <f t="shared" si="0"/>
        <v>113</v>
      </c>
      <c r="DK2" s="28">
        <f t="shared" si="0"/>
        <v>114</v>
      </c>
      <c r="DL2" s="28">
        <f t="shared" si="0"/>
        <v>115</v>
      </c>
      <c r="DM2" s="28">
        <f t="shared" si="0"/>
        <v>116</v>
      </c>
      <c r="DN2" s="28">
        <f t="shared" si="0"/>
        <v>117</v>
      </c>
      <c r="DO2" s="28">
        <f t="shared" si="0"/>
        <v>118</v>
      </c>
      <c r="DP2" s="28">
        <f t="shared" si="0"/>
        <v>119</v>
      </c>
      <c r="DQ2" s="28">
        <f t="shared" si="0"/>
        <v>120</v>
      </c>
      <c r="DR2" s="28">
        <f t="shared" si="0"/>
        <v>121</v>
      </c>
      <c r="DS2" s="28">
        <f t="shared" si="0"/>
        <v>122</v>
      </c>
      <c r="DT2" s="28">
        <f t="shared" si="0"/>
        <v>123</v>
      </c>
      <c r="DU2" s="28">
        <f t="shared" si="0"/>
        <v>124</v>
      </c>
      <c r="DV2" s="28">
        <f t="shared" ref="DV2:EP2" si="1">COLUMN()-1</f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si="1"/>
        <v>135</v>
      </c>
      <c r="EG2" s="28">
        <f t="shared" si="1"/>
        <v>136</v>
      </c>
      <c r="EH2" s="28">
        <f t="shared" si="1"/>
        <v>137</v>
      </c>
      <c r="EI2" s="28">
        <f t="shared" si="1"/>
        <v>138</v>
      </c>
      <c r="EJ2" s="28">
        <f t="shared" si="1"/>
        <v>139</v>
      </c>
      <c r="EK2" s="28">
        <f t="shared" si="1"/>
        <v>140</v>
      </c>
      <c r="EL2" s="28">
        <f t="shared" si="1"/>
        <v>141</v>
      </c>
      <c r="EM2" s="28">
        <f t="shared" si="1"/>
        <v>142</v>
      </c>
      <c r="EN2" s="28">
        <f t="shared" si="1"/>
        <v>143</v>
      </c>
      <c r="EO2" s="28">
        <f t="shared" si="1"/>
        <v>144</v>
      </c>
      <c r="EP2" s="28">
        <f t="shared" si="1"/>
        <v>145</v>
      </c>
    </row>
    <row r="3" spans="1:146" ht="13.15" customHeight="1" x14ac:dyDescent="0.15">
      <c r="A3" s="28" t="s">
        <v>51</v>
      </c>
      <c r="B3" s="29" t="s">
        <v>52</v>
      </c>
      <c r="C3" s="29" t="s">
        <v>53</v>
      </c>
      <c r="D3" s="29" t="s">
        <v>54</v>
      </c>
      <c r="E3" s="29" t="s">
        <v>55</v>
      </c>
      <c r="F3" s="29" t="s">
        <v>56</v>
      </c>
      <c r="G3" s="29" t="s">
        <v>57</v>
      </c>
      <c r="H3" s="134" t="s">
        <v>58</v>
      </c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30" t="s">
        <v>59</v>
      </c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3"/>
      <c r="CX3" s="30" t="s">
        <v>60</v>
      </c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4"/>
      <c r="DJ3" s="34"/>
      <c r="DK3" s="35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6"/>
      <c r="EG3" s="32" t="s">
        <v>25</v>
      </c>
      <c r="EH3" s="32"/>
      <c r="EI3" s="32"/>
      <c r="EJ3" s="32"/>
      <c r="EK3" s="32"/>
      <c r="EL3" s="32"/>
      <c r="EM3" s="32"/>
      <c r="EN3" s="32"/>
      <c r="EO3" s="32"/>
      <c r="EP3" s="36"/>
    </row>
    <row r="4" spans="1:146" x14ac:dyDescent="0.15">
      <c r="A4" s="28" t="s">
        <v>61</v>
      </c>
      <c r="B4" s="37"/>
      <c r="C4" s="37"/>
      <c r="D4" s="37"/>
      <c r="E4" s="37"/>
      <c r="F4" s="37"/>
      <c r="G4" s="37"/>
      <c r="H4" s="136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29" t="s">
        <v>62</v>
      </c>
      <c r="Z4" s="130"/>
      <c r="AA4" s="130"/>
      <c r="AB4" s="130"/>
      <c r="AC4" s="130"/>
      <c r="AD4" s="130"/>
      <c r="AE4" s="130"/>
      <c r="AF4" s="130"/>
      <c r="AG4" s="130"/>
      <c r="AH4" s="130"/>
      <c r="AI4" s="131"/>
      <c r="AJ4" s="127" t="s">
        <v>63</v>
      </c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8" t="s">
        <v>64</v>
      </c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9" t="s">
        <v>65</v>
      </c>
      <c r="BG4" s="130"/>
      <c r="BH4" s="130"/>
      <c r="BI4" s="130"/>
      <c r="BJ4" s="130"/>
      <c r="BK4" s="130"/>
      <c r="BL4" s="130"/>
      <c r="BM4" s="130"/>
      <c r="BN4" s="130"/>
      <c r="BO4" s="130"/>
      <c r="BP4" s="131"/>
      <c r="BQ4" s="127" t="s">
        <v>66</v>
      </c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8" t="s">
        <v>67</v>
      </c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 t="s">
        <v>68</v>
      </c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9" t="s">
        <v>69</v>
      </c>
      <c r="CY4" s="130"/>
      <c r="CZ4" s="130"/>
      <c r="DA4" s="130"/>
      <c r="DB4" s="130"/>
      <c r="DC4" s="130"/>
      <c r="DD4" s="130"/>
      <c r="DE4" s="130"/>
      <c r="DF4" s="130"/>
      <c r="DG4" s="130"/>
      <c r="DH4" s="131"/>
      <c r="DI4" s="132" t="s">
        <v>70</v>
      </c>
      <c r="DJ4" s="132" t="s">
        <v>71</v>
      </c>
      <c r="DK4" s="127" t="s">
        <v>72</v>
      </c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 t="s">
        <v>73</v>
      </c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38" t="s">
        <v>74</v>
      </c>
      <c r="EH4" s="38"/>
      <c r="EI4" s="39"/>
      <c r="EJ4" s="39"/>
      <c r="EK4" s="39"/>
      <c r="EL4" s="39"/>
      <c r="EM4" s="39"/>
      <c r="EN4" s="39"/>
      <c r="EO4" s="39"/>
      <c r="EP4" s="40"/>
    </row>
    <row r="5" spans="1:146" x14ac:dyDescent="0.15">
      <c r="A5" s="28" t="s">
        <v>75</v>
      </c>
      <c r="B5" s="41"/>
      <c r="C5" s="41"/>
      <c r="D5" s="41"/>
      <c r="E5" s="41"/>
      <c r="F5" s="41"/>
      <c r="G5" s="41"/>
      <c r="H5" s="42" t="s">
        <v>76</v>
      </c>
      <c r="I5" s="42" t="s">
        <v>77</v>
      </c>
      <c r="J5" s="42" t="s">
        <v>78</v>
      </c>
      <c r="K5" s="42" t="s">
        <v>79</v>
      </c>
      <c r="L5" s="42" t="s">
        <v>80</v>
      </c>
      <c r="M5" s="42" t="s">
        <v>4</v>
      </c>
      <c r="N5" s="42" t="s">
        <v>5</v>
      </c>
      <c r="O5" s="42" t="s">
        <v>81</v>
      </c>
      <c r="P5" s="42" t="s">
        <v>82</v>
      </c>
      <c r="Q5" s="42" t="s">
        <v>83</v>
      </c>
      <c r="R5" s="42" t="s">
        <v>84</v>
      </c>
      <c r="S5" s="42" t="s">
        <v>85</v>
      </c>
      <c r="T5" s="42" t="s">
        <v>7</v>
      </c>
      <c r="U5" s="42" t="s">
        <v>86</v>
      </c>
      <c r="V5" s="42" t="s">
        <v>87</v>
      </c>
      <c r="W5" s="42" t="s">
        <v>88</v>
      </c>
      <c r="X5" s="42" t="s">
        <v>18</v>
      </c>
      <c r="Y5" s="42" t="s">
        <v>89</v>
      </c>
      <c r="Z5" s="42" t="s">
        <v>90</v>
      </c>
      <c r="AA5" s="42" t="s">
        <v>91</v>
      </c>
      <c r="AB5" s="42" t="s">
        <v>92</v>
      </c>
      <c r="AC5" s="42" t="s">
        <v>93</v>
      </c>
      <c r="AD5" s="42" t="s">
        <v>94</v>
      </c>
      <c r="AE5" s="42" t="s">
        <v>95</v>
      </c>
      <c r="AF5" s="42" t="s">
        <v>96</v>
      </c>
      <c r="AG5" s="42" t="s">
        <v>97</v>
      </c>
      <c r="AH5" s="42" t="s">
        <v>98</v>
      </c>
      <c r="AI5" s="42" t="s">
        <v>99</v>
      </c>
      <c r="AJ5" s="42" t="s">
        <v>89</v>
      </c>
      <c r="AK5" s="42" t="s">
        <v>100</v>
      </c>
      <c r="AL5" s="42" t="s">
        <v>101</v>
      </c>
      <c r="AM5" s="42" t="s">
        <v>92</v>
      </c>
      <c r="AN5" s="42" t="s">
        <v>93</v>
      </c>
      <c r="AO5" s="42" t="s">
        <v>94</v>
      </c>
      <c r="AP5" s="42" t="s">
        <v>95</v>
      </c>
      <c r="AQ5" s="42" t="s">
        <v>96</v>
      </c>
      <c r="AR5" s="42" t="s">
        <v>97</v>
      </c>
      <c r="AS5" s="42" t="s">
        <v>98</v>
      </c>
      <c r="AT5" s="42" t="s">
        <v>99</v>
      </c>
      <c r="AU5" s="42" t="s">
        <v>89</v>
      </c>
      <c r="AV5" s="42" t="s">
        <v>102</v>
      </c>
      <c r="AW5" s="42" t="s">
        <v>103</v>
      </c>
      <c r="AX5" s="42" t="s">
        <v>104</v>
      </c>
      <c r="AY5" s="42" t="s">
        <v>93</v>
      </c>
      <c r="AZ5" s="42" t="s">
        <v>94</v>
      </c>
      <c r="BA5" s="42" t="s">
        <v>95</v>
      </c>
      <c r="BB5" s="42" t="s">
        <v>96</v>
      </c>
      <c r="BC5" s="42" t="s">
        <v>97</v>
      </c>
      <c r="BD5" s="42" t="s">
        <v>98</v>
      </c>
      <c r="BE5" s="42" t="s">
        <v>99</v>
      </c>
      <c r="BF5" s="42" t="s">
        <v>89</v>
      </c>
      <c r="BG5" s="42" t="s">
        <v>90</v>
      </c>
      <c r="BH5" s="42" t="s">
        <v>101</v>
      </c>
      <c r="BI5" s="42" t="s">
        <v>92</v>
      </c>
      <c r="BJ5" s="42" t="s">
        <v>93</v>
      </c>
      <c r="BK5" s="42" t="s">
        <v>94</v>
      </c>
      <c r="BL5" s="42" t="s">
        <v>95</v>
      </c>
      <c r="BM5" s="42" t="s">
        <v>96</v>
      </c>
      <c r="BN5" s="42" t="s">
        <v>97</v>
      </c>
      <c r="BO5" s="42" t="s">
        <v>98</v>
      </c>
      <c r="BP5" s="42" t="s">
        <v>99</v>
      </c>
      <c r="BQ5" s="42" t="s">
        <v>105</v>
      </c>
      <c r="BR5" s="42" t="s">
        <v>90</v>
      </c>
      <c r="BS5" s="42" t="s">
        <v>101</v>
      </c>
      <c r="BT5" s="42" t="s">
        <v>92</v>
      </c>
      <c r="BU5" s="42" t="s">
        <v>93</v>
      </c>
      <c r="BV5" s="42" t="s">
        <v>94</v>
      </c>
      <c r="BW5" s="42" t="s">
        <v>95</v>
      </c>
      <c r="BX5" s="42" t="s">
        <v>96</v>
      </c>
      <c r="BY5" s="42" t="s">
        <v>97</v>
      </c>
      <c r="BZ5" s="42" t="s">
        <v>98</v>
      </c>
      <c r="CA5" s="42" t="s">
        <v>99</v>
      </c>
      <c r="CB5" s="42" t="s">
        <v>89</v>
      </c>
      <c r="CC5" s="42" t="s">
        <v>90</v>
      </c>
      <c r="CD5" s="42" t="s">
        <v>103</v>
      </c>
      <c r="CE5" s="42" t="s">
        <v>92</v>
      </c>
      <c r="CF5" s="42" t="s">
        <v>106</v>
      </c>
      <c r="CG5" s="42" t="s">
        <v>94</v>
      </c>
      <c r="CH5" s="42" t="s">
        <v>95</v>
      </c>
      <c r="CI5" s="42" t="s">
        <v>96</v>
      </c>
      <c r="CJ5" s="42" t="s">
        <v>97</v>
      </c>
      <c r="CK5" s="42" t="s">
        <v>98</v>
      </c>
      <c r="CL5" s="42" t="s">
        <v>99</v>
      </c>
      <c r="CM5" s="42" t="s">
        <v>89</v>
      </c>
      <c r="CN5" s="42" t="s">
        <v>102</v>
      </c>
      <c r="CO5" s="42" t="s">
        <v>101</v>
      </c>
      <c r="CP5" s="42" t="s">
        <v>92</v>
      </c>
      <c r="CQ5" s="42" t="s">
        <v>106</v>
      </c>
      <c r="CR5" s="42" t="s">
        <v>94</v>
      </c>
      <c r="CS5" s="42" t="s">
        <v>95</v>
      </c>
      <c r="CT5" s="42" t="s">
        <v>96</v>
      </c>
      <c r="CU5" s="42" t="s">
        <v>97</v>
      </c>
      <c r="CV5" s="42" t="s">
        <v>98</v>
      </c>
      <c r="CW5" s="42" t="s">
        <v>99</v>
      </c>
      <c r="CX5" s="42" t="s">
        <v>89</v>
      </c>
      <c r="CY5" s="42" t="s">
        <v>100</v>
      </c>
      <c r="CZ5" s="42" t="s">
        <v>101</v>
      </c>
      <c r="DA5" s="42" t="s">
        <v>92</v>
      </c>
      <c r="DB5" s="42" t="s">
        <v>93</v>
      </c>
      <c r="DC5" s="42" t="s">
        <v>94</v>
      </c>
      <c r="DD5" s="42" t="s">
        <v>95</v>
      </c>
      <c r="DE5" s="42" t="s">
        <v>96</v>
      </c>
      <c r="DF5" s="42" t="s">
        <v>97</v>
      </c>
      <c r="DG5" s="42" t="s">
        <v>98</v>
      </c>
      <c r="DH5" s="42" t="s">
        <v>99</v>
      </c>
      <c r="DI5" s="133"/>
      <c r="DJ5" s="133"/>
      <c r="DK5" s="42" t="s">
        <v>105</v>
      </c>
      <c r="DL5" s="42" t="s">
        <v>100</v>
      </c>
      <c r="DM5" s="42" t="s">
        <v>91</v>
      </c>
      <c r="DN5" s="42" t="s">
        <v>92</v>
      </c>
      <c r="DO5" s="42" t="s">
        <v>93</v>
      </c>
      <c r="DP5" s="42" t="s">
        <v>94</v>
      </c>
      <c r="DQ5" s="42" t="s">
        <v>95</v>
      </c>
      <c r="DR5" s="42" t="s">
        <v>96</v>
      </c>
      <c r="DS5" s="42" t="s">
        <v>97</v>
      </c>
      <c r="DT5" s="42" t="s">
        <v>98</v>
      </c>
      <c r="DU5" s="42" t="s">
        <v>35</v>
      </c>
      <c r="DV5" s="42" t="s">
        <v>89</v>
      </c>
      <c r="DW5" s="42" t="s">
        <v>90</v>
      </c>
      <c r="DX5" s="42" t="s">
        <v>103</v>
      </c>
      <c r="DY5" s="42" t="s">
        <v>92</v>
      </c>
      <c r="DZ5" s="42" t="s">
        <v>106</v>
      </c>
      <c r="EA5" s="42" t="s">
        <v>94</v>
      </c>
      <c r="EB5" s="42" t="s">
        <v>95</v>
      </c>
      <c r="EC5" s="42" t="s">
        <v>96</v>
      </c>
      <c r="ED5" s="42" t="s">
        <v>97</v>
      </c>
      <c r="EE5" s="42" t="s">
        <v>98</v>
      </c>
      <c r="EF5" s="42" t="s">
        <v>99</v>
      </c>
      <c r="EG5" s="42" t="s">
        <v>107</v>
      </c>
      <c r="EH5" s="42" t="s">
        <v>108</v>
      </c>
      <c r="EI5" s="42" t="s">
        <v>109</v>
      </c>
      <c r="EJ5" s="42" t="s">
        <v>110</v>
      </c>
      <c r="EK5" s="42" t="s">
        <v>111</v>
      </c>
      <c r="EL5" s="42" t="s">
        <v>112</v>
      </c>
      <c r="EM5" s="42" t="s">
        <v>113</v>
      </c>
      <c r="EN5" s="42" t="s">
        <v>114</v>
      </c>
      <c r="EO5" s="42" t="s">
        <v>115</v>
      </c>
      <c r="EP5" s="42" t="s">
        <v>116</v>
      </c>
    </row>
    <row r="6" spans="1:146" s="52" customFormat="1" x14ac:dyDescent="0.15">
      <c r="A6" s="28" t="s">
        <v>117</v>
      </c>
      <c r="B6" s="43">
        <f>B8</f>
        <v>2024</v>
      </c>
      <c r="C6" s="43">
        <f t="shared" ref="C6:X6" si="2">C8</f>
        <v>422070</v>
      </c>
      <c r="D6" s="43">
        <f t="shared" si="2"/>
        <v>47</v>
      </c>
      <c r="E6" s="43">
        <f t="shared" si="2"/>
        <v>11</v>
      </c>
      <c r="F6" s="43">
        <f t="shared" si="2"/>
        <v>1</v>
      </c>
      <c r="G6" s="43">
        <f t="shared" si="2"/>
        <v>2</v>
      </c>
      <c r="H6" s="43" t="str">
        <f>SUBSTITUTE(H8,"　","")</f>
        <v>長崎県平戸市</v>
      </c>
      <c r="I6" s="43" t="str">
        <f t="shared" si="2"/>
        <v>いさりびの里</v>
      </c>
      <c r="J6" s="43" t="str">
        <f t="shared" si="2"/>
        <v>法非適用</v>
      </c>
      <c r="K6" s="43" t="str">
        <f t="shared" si="2"/>
        <v>観光施設事業</v>
      </c>
      <c r="L6" s="43" t="str">
        <f t="shared" si="2"/>
        <v>休養宿泊施設</v>
      </c>
      <c r="M6" s="43" t="str">
        <f t="shared" si="2"/>
        <v>Ａ１Ｂ２</v>
      </c>
      <c r="N6" s="43" t="str">
        <f t="shared" si="2"/>
        <v>非設置</v>
      </c>
      <c r="O6" s="44" t="str">
        <f t="shared" si="2"/>
        <v>該当数値なし</v>
      </c>
      <c r="P6" s="44" t="str">
        <f t="shared" si="2"/>
        <v>該当数値なし</v>
      </c>
      <c r="Q6" s="45">
        <f t="shared" si="2"/>
        <v>1168</v>
      </c>
      <c r="R6" s="46">
        <f t="shared" si="2"/>
        <v>34</v>
      </c>
      <c r="S6" s="47">
        <f t="shared" si="2"/>
        <v>10084</v>
      </c>
      <c r="T6" s="48" t="str">
        <f t="shared" si="2"/>
        <v>利用料金制</v>
      </c>
      <c r="U6" s="44">
        <f t="shared" si="2"/>
        <v>0</v>
      </c>
      <c r="V6" s="48" t="str">
        <f t="shared" si="2"/>
        <v>無</v>
      </c>
      <c r="W6" s="49">
        <f t="shared" si="2"/>
        <v>75</v>
      </c>
      <c r="X6" s="48" t="str">
        <f t="shared" si="2"/>
        <v>有</v>
      </c>
      <c r="Y6" s="50">
        <f>IF(Y8="-",NA(),Y8)</f>
        <v>61.3</v>
      </c>
      <c r="Z6" s="50">
        <f t="shared" ref="Z6:AH6" si="3">IF(Z8="-",NA(),Z8)</f>
        <v>92.9</v>
      </c>
      <c r="AA6" s="50">
        <f t="shared" si="3"/>
        <v>99.8</v>
      </c>
      <c r="AB6" s="50">
        <f t="shared" si="3"/>
        <v>115.6</v>
      </c>
      <c r="AC6" s="50">
        <f t="shared" si="3"/>
        <v>91.9</v>
      </c>
      <c r="AD6" s="50">
        <f t="shared" si="3"/>
        <v>96.8</v>
      </c>
      <c r="AE6" s="50">
        <f t="shared" si="3"/>
        <v>94</v>
      </c>
      <c r="AF6" s="50">
        <f t="shared" si="3"/>
        <v>98.4</v>
      </c>
      <c r="AG6" s="50">
        <f t="shared" si="3"/>
        <v>102.5</v>
      </c>
      <c r="AH6" s="50">
        <f t="shared" si="3"/>
        <v>95.3</v>
      </c>
      <c r="AI6" s="50" t="str">
        <f>IF(AI8="-","【-】","【"&amp;SUBSTITUTE(TEXT(AI8,"#,##0.0"),"-","△")&amp;"】")</f>
        <v>【142.4】</v>
      </c>
      <c r="AJ6" s="50">
        <f>IF(AJ8="-",NA(),AJ8)</f>
        <v>32.200000000000003</v>
      </c>
      <c r="AK6" s="50">
        <f t="shared" ref="AK6:AS6" si="4">IF(AK8="-",NA(),AK8)</f>
        <v>31.5</v>
      </c>
      <c r="AL6" s="50">
        <f t="shared" si="4"/>
        <v>47.4</v>
      </c>
      <c r="AM6" s="50">
        <f t="shared" si="4"/>
        <v>38.1</v>
      </c>
      <c r="AN6" s="50">
        <f t="shared" si="4"/>
        <v>53.4</v>
      </c>
      <c r="AO6" s="50">
        <f t="shared" si="4"/>
        <v>47.8</v>
      </c>
      <c r="AP6" s="50">
        <f t="shared" si="4"/>
        <v>27.2</v>
      </c>
      <c r="AQ6" s="50">
        <f t="shared" si="4"/>
        <v>23.7</v>
      </c>
      <c r="AR6" s="50">
        <f t="shared" si="4"/>
        <v>26.4</v>
      </c>
      <c r="AS6" s="50">
        <f t="shared" si="4"/>
        <v>24</v>
      </c>
      <c r="AT6" s="50" t="str">
        <f>IF(AT8="-","【-】","【"&amp;SUBSTITUTE(TEXT(AT8,"#,##0.0"),"-","△")&amp;"】")</f>
        <v>【74.3】</v>
      </c>
      <c r="AU6" s="45">
        <f>IF(AU8="-",NA(),AU8)</f>
        <v>8143</v>
      </c>
      <c r="AV6" s="45">
        <f t="shared" ref="AV6:BD6" si="5">IF(AV8="-",NA(),AV8)</f>
        <v>7843</v>
      </c>
      <c r="AW6" s="45">
        <f t="shared" si="5"/>
        <v>17684</v>
      </c>
      <c r="AX6" s="45">
        <f t="shared" si="5"/>
        <v>9963</v>
      </c>
      <c r="AY6" s="45">
        <f t="shared" si="5"/>
        <v>86802</v>
      </c>
      <c r="AZ6" s="45">
        <f t="shared" si="5"/>
        <v>63431</v>
      </c>
      <c r="BA6" s="45">
        <f t="shared" si="5"/>
        <v>541785</v>
      </c>
      <c r="BB6" s="45">
        <f t="shared" si="5"/>
        <v>5910</v>
      </c>
      <c r="BC6" s="45">
        <f t="shared" si="5"/>
        <v>6101</v>
      </c>
      <c r="BD6" s="45">
        <f t="shared" si="5"/>
        <v>9063</v>
      </c>
      <c r="BE6" s="45" t="str">
        <f>IF(BE8="-","【-】","【"&amp;SUBSTITUTE(TEXT(BE8,"#,##0"),"-","△")&amp;"】")</f>
        <v>【39,956】</v>
      </c>
      <c r="BF6" s="50">
        <f>IF(BF8="-",NA(),BF8)</f>
        <v>16.600000000000001</v>
      </c>
      <c r="BG6" s="50">
        <f t="shared" ref="BG6:BO6" si="6">IF(BG8="-",NA(),BG8)</f>
        <v>18.600000000000001</v>
      </c>
      <c r="BH6" s="50">
        <f t="shared" si="6"/>
        <v>17.5</v>
      </c>
      <c r="BI6" s="50">
        <f t="shared" si="6"/>
        <v>18.600000000000001</v>
      </c>
      <c r="BJ6" s="50">
        <f t="shared" si="6"/>
        <v>13.9</v>
      </c>
      <c r="BK6" s="50">
        <f t="shared" si="6"/>
        <v>5.0999999999999996</v>
      </c>
      <c r="BL6" s="50">
        <f t="shared" si="6"/>
        <v>14.6</v>
      </c>
      <c r="BM6" s="50">
        <f t="shared" si="6"/>
        <v>18.600000000000001</v>
      </c>
      <c r="BN6" s="50">
        <f t="shared" si="6"/>
        <v>19.8</v>
      </c>
      <c r="BO6" s="50">
        <f t="shared" si="6"/>
        <v>20.100000000000001</v>
      </c>
      <c r="BP6" s="50" t="str">
        <f>IF(BP8="-","【-】","【"&amp;SUBSTITUTE(TEXT(BP8,"#,##0.0"),"-","△")&amp;"】")</f>
        <v>【17.7】</v>
      </c>
      <c r="BQ6" s="50">
        <f>IF(BQ8="-",NA(),BQ8)</f>
        <v>121</v>
      </c>
      <c r="BR6" s="50">
        <f t="shared" ref="BR6:BZ6" si="7">IF(BR8="-",NA(),BR8)</f>
        <v>113.4</v>
      </c>
      <c r="BS6" s="50">
        <f t="shared" si="7"/>
        <v>93.6</v>
      </c>
      <c r="BT6" s="50">
        <f t="shared" si="7"/>
        <v>83</v>
      </c>
      <c r="BU6" s="50">
        <f t="shared" si="7"/>
        <v>98.9</v>
      </c>
      <c r="BV6" s="50">
        <f t="shared" si="7"/>
        <v>100.4</v>
      </c>
      <c r="BW6" s="50">
        <f t="shared" si="7"/>
        <v>273.39999999999998</v>
      </c>
      <c r="BX6" s="50">
        <f t="shared" si="7"/>
        <v>255.5</v>
      </c>
      <c r="BY6" s="50">
        <f t="shared" si="7"/>
        <v>39.4</v>
      </c>
      <c r="BZ6" s="50">
        <f t="shared" si="7"/>
        <v>40.700000000000003</v>
      </c>
      <c r="CA6" s="50" t="str">
        <f>IF(CA8="-","【-】","【"&amp;SUBSTITUTE(TEXT(CA8,"#,##0.0"),"-","△")&amp;"】")</f>
        <v>【43.6】</v>
      </c>
      <c r="CB6" s="50">
        <f>IF(CB8="-",NA(),CB8)</f>
        <v>-107.9</v>
      </c>
      <c r="CC6" s="50">
        <f t="shared" ref="CC6:CK6" si="8">IF(CC8="-",NA(),CC8)</f>
        <v>-93.9</v>
      </c>
      <c r="CD6" s="50">
        <f t="shared" si="8"/>
        <v>-120.4</v>
      </c>
      <c r="CE6" s="50">
        <f t="shared" si="8"/>
        <v>-55.7</v>
      </c>
      <c r="CF6" s="50">
        <f t="shared" si="8"/>
        <v>-76</v>
      </c>
      <c r="CG6" s="50">
        <f t="shared" si="8"/>
        <v>-152.6</v>
      </c>
      <c r="CH6" s="50">
        <f t="shared" si="8"/>
        <v>-62.5</v>
      </c>
      <c r="CI6" s="50">
        <f t="shared" si="8"/>
        <v>-110.4</v>
      </c>
      <c r="CJ6" s="50">
        <f t="shared" si="8"/>
        <v>-94.5</v>
      </c>
      <c r="CK6" s="50">
        <f t="shared" si="8"/>
        <v>-116</v>
      </c>
      <c r="CL6" s="50" t="str">
        <f>IF(CL8="-","【-】","【"&amp;SUBSTITUTE(TEXT(CL8,"#,##0.0"),"-","△")&amp;"】")</f>
        <v>【△78.9】</v>
      </c>
      <c r="CM6" s="45">
        <f>IF(CM8="-",NA(),CM8)</f>
        <v>-14194</v>
      </c>
      <c r="CN6" s="45">
        <f t="shared" ref="CN6:CV6" si="9">IF(CN8="-",NA(),CN8)</f>
        <v>-18714</v>
      </c>
      <c r="CO6" s="45">
        <f t="shared" si="9"/>
        <v>-34282</v>
      </c>
      <c r="CP6" s="45">
        <f t="shared" si="9"/>
        <v>-16879</v>
      </c>
      <c r="CQ6" s="45">
        <f t="shared" si="9"/>
        <v>-16107</v>
      </c>
      <c r="CR6" s="45">
        <f t="shared" si="9"/>
        <v>583147</v>
      </c>
      <c r="CS6" s="45">
        <f t="shared" si="9"/>
        <v>-24727</v>
      </c>
      <c r="CT6" s="45">
        <f t="shared" si="9"/>
        <v>-21071</v>
      </c>
      <c r="CU6" s="45">
        <f t="shared" si="9"/>
        <v>-18563</v>
      </c>
      <c r="CV6" s="45">
        <f t="shared" si="9"/>
        <v>-25061</v>
      </c>
      <c r="CW6" s="45" t="str">
        <f>IF(CW8="-","【-】","【"&amp;SUBSTITUTE(TEXT(CW8,"#,##0"),"-","△")&amp;"】")</f>
        <v>【△15,622】</v>
      </c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 t="s">
        <v>118</v>
      </c>
      <c r="DI6" s="46">
        <f t="shared" ref="DI6:DJ6" si="10">DI8</f>
        <v>123354</v>
      </c>
      <c r="DJ6" s="46">
        <f t="shared" si="10"/>
        <v>42550</v>
      </c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 t="s">
        <v>118</v>
      </c>
      <c r="DV6" s="50">
        <f>IF(DV8="-",NA(),DV8)</f>
        <v>0</v>
      </c>
      <c r="DW6" s="50">
        <f t="shared" ref="DW6:EE6" si="11">IF(DW8="-",NA(),DW8)</f>
        <v>0</v>
      </c>
      <c r="DX6" s="50">
        <f t="shared" si="11"/>
        <v>0</v>
      </c>
      <c r="DY6" s="50">
        <f t="shared" si="11"/>
        <v>0</v>
      </c>
      <c r="DZ6" s="50">
        <f t="shared" si="11"/>
        <v>0</v>
      </c>
      <c r="EA6" s="50">
        <f t="shared" si="11"/>
        <v>330.8</v>
      </c>
      <c r="EB6" s="50">
        <f t="shared" si="11"/>
        <v>11.2</v>
      </c>
      <c r="EC6" s="50">
        <f t="shared" si="11"/>
        <v>7.9</v>
      </c>
      <c r="ED6" s="50">
        <f t="shared" si="11"/>
        <v>6.9</v>
      </c>
      <c r="EE6" s="50">
        <f t="shared" si="11"/>
        <v>4.2</v>
      </c>
      <c r="EF6" s="50" t="str">
        <f>IF(EF8="-","【-】","【"&amp;SUBSTITUTE(TEXT(EF8,"#,##0.0"),"-","△")&amp;"】")</f>
        <v>【22.3】</v>
      </c>
      <c r="EG6" s="51">
        <f>IF(EG8="-",NA(),EG8)</f>
        <v>4.0000000000000002E-4</v>
      </c>
      <c r="EH6" s="51">
        <f t="shared" ref="EH6:EP6" si="12">IF(EH8="-",NA(),EH8)</f>
        <v>4.0000000000000002E-4</v>
      </c>
      <c r="EI6" s="51">
        <f t="shared" si="12"/>
        <v>2.9999999999999997E-4</v>
      </c>
      <c r="EJ6" s="51">
        <f t="shared" si="12"/>
        <v>2.9999999999999997E-4</v>
      </c>
      <c r="EK6" s="51">
        <f t="shared" si="12"/>
        <v>2.0000000000000001E-4</v>
      </c>
      <c r="EL6" s="51">
        <f t="shared" si="12"/>
        <v>4.2700000000000002E-2</v>
      </c>
      <c r="EM6" s="51">
        <f t="shared" si="12"/>
        <v>3.3300000000000003E-2</v>
      </c>
      <c r="EN6" s="51">
        <f t="shared" si="12"/>
        <v>3.44E-2</v>
      </c>
      <c r="EO6" s="51">
        <f t="shared" si="12"/>
        <v>2.46E-2</v>
      </c>
      <c r="EP6" s="51">
        <f t="shared" si="12"/>
        <v>3.73E-2</v>
      </c>
    </row>
    <row r="7" spans="1:146" s="52" customFormat="1" x14ac:dyDescent="0.15">
      <c r="A7" s="28" t="s">
        <v>119</v>
      </c>
      <c r="B7" s="43">
        <f t="shared" ref="B7:X7" si="13">B8</f>
        <v>2024</v>
      </c>
      <c r="C7" s="43">
        <f t="shared" si="13"/>
        <v>422070</v>
      </c>
      <c r="D7" s="43">
        <f t="shared" si="13"/>
        <v>47</v>
      </c>
      <c r="E7" s="43">
        <f t="shared" si="13"/>
        <v>11</v>
      </c>
      <c r="F7" s="43">
        <f t="shared" si="13"/>
        <v>1</v>
      </c>
      <c r="G7" s="43">
        <f t="shared" si="13"/>
        <v>2</v>
      </c>
      <c r="H7" s="43" t="str">
        <f t="shared" si="13"/>
        <v>長崎県　平戸市</v>
      </c>
      <c r="I7" s="43" t="str">
        <f t="shared" si="13"/>
        <v>いさりびの里</v>
      </c>
      <c r="J7" s="43" t="str">
        <f t="shared" si="13"/>
        <v>法非適用</v>
      </c>
      <c r="K7" s="43" t="str">
        <f t="shared" si="13"/>
        <v>観光施設事業</v>
      </c>
      <c r="L7" s="43" t="str">
        <f t="shared" si="13"/>
        <v>休養宿泊施設</v>
      </c>
      <c r="M7" s="43" t="str">
        <f t="shared" si="13"/>
        <v>Ａ１Ｂ２</v>
      </c>
      <c r="N7" s="43" t="str">
        <f t="shared" si="13"/>
        <v>非設置</v>
      </c>
      <c r="O7" s="44" t="str">
        <f t="shared" si="13"/>
        <v>該当数値なし</v>
      </c>
      <c r="P7" s="44" t="str">
        <f t="shared" si="13"/>
        <v>該当数値なし</v>
      </c>
      <c r="Q7" s="45">
        <f t="shared" si="13"/>
        <v>1168</v>
      </c>
      <c r="R7" s="46">
        <f t="shared" si="13"/>
        <v>34</v>
      </c>
      <c r="S7" s="47">
        <f t="shared" si="13"/>
        <v>10084</v>
      </c>
      <c r="T7" s="48" t="str">
        <f t="shared" si="13"/>
        <v>利用料金制</v>
      </c>
      <c r="U7" s="44">
        <f t="shared" si="13"/>
        <v>0</v>
      </c>
      <c r="V7" s="48" t="str">
        <f t="shared" si="13"/>
        <v>無</v>
      </c>
      <c r="W7" s="49">
        <f t="shared" si="13"/>
        <v>75</v>
      </c>
      <c r="X7" s="48" t="str">
        <f t="shared" si="13"/>
        <v>有</v>
      </c>
      <c r="Y7" s="50">
        <f>Y8</f>
        <v>61.3</v>
      </c>
      <c r="Z7" s="50">
        <f t="shared" ref="Z7:AH7" si="14">Z8</f>
        <v>92.9</v>
      </c>
      <c r="AA7" s="50">
        <f t="shared" si="14"/>
        <v>99.8</v>
      </c>
      <c r="AB7" s="50">
        <f t="shared" si="14"/>
        <v>115.6</v>
      </c>
      <c r="AC7" s="50">
        <f t="shared" si="14"/>
        <v>91.9</v>
      </c>
      <c r="AD7" s="50">
        <f t="shared" si="14"/>
        <v>96.8</v>
      </c>
      <c r="AE7" s="50">
        <f t="shared" si="14"/>
        <v>94</v>
      </c>
      <c r="AF7" s="50">
        <f t="shared" si="14"/>
        <v>98.4</v>
      </c>
      <c r="AG7" s="50">
        <f t="shared" si="14"/>
        <v>102.5</v>
      </c>
      <c r="AH7" s="50">
        <f t="shared" si="14"/>
        <v>95.3</v>
      </c>
      <c r="AI7" s="50"/>
      <c r="AJ7" s="50">
        <f>AJ8</f>
        <v>32.200000000000003</v>
      </c>
      <c r="AK7" s="50">
        <f t="shared" ref="AK7:AS7" si="15">AK8</f>
        <v>31.5</v>
      </c>
      <c r="AL7" s="50">
        <f t="shared" si="15"/>
        <v>47.4</v>
      </c>
      <c r="AM7" s="50">
        <f t="shared" si="15"/>
        <v>38.1</v>
      </c>
      <c r="AN7" s="50">
        <f t="shared" si="15"/>
        <v>53.4</v>
      </c>
      <c r="AO7" s="50">
        <f t="shared" si="15"/>
        <v>47.8</v>
      </c>
      <c r="AP7" s="50">
        <f t="shared" si="15"/>
        <v>27.2</v>
      </c>
      <c r="AQ7" s="50">
        <f t="shared" si="15"/>
        <v>23.7</v>
      </c>
      <c r="AR7" s="50">
        <f t="shared" si="15"/>
        <v>26.4</v>
      </c>
      <c r="AS7" s="50">
        <f t="shared" si="15"/>
        <v>24</v>
      </c>
      <c r="AT7" s="50"/>
      <c r="AU7" s="45">
        <f>AU8</f>
        <v>8143</v>
      </c>
      <c r="AV7" s="45">
        <f t="shared" ref="AV7:BD7" si="16">AV8</f>
        <v>7843</v>
      </c>
      <c r="AW7" s="45">
        <f t="shared" si="16"/>
        <v>17684</v>
      </c>
      <c r="AX7" s="45">
        <f t="shared" si="16"/>
        <v>9963</v>
      </c>
      <c r="AY7" s="45">
        <f t="shared" si="16"/>
        <v>86802</v>
      </c>
      <c r="AZ7" s="45">
        <f t="shared" si="16"/>
        <v>63431</v>
      </c>
      <c r="BA7" s="45">
        <f t="shared" si="16"/>
        <v>541785</v>
      </c>
      <c r="BB7" s="45">
        <f t="shared" si="16"/>
        <v>5910</v>
      </c>
      <c r="BC7" s="45">
        <f t="shared" si="16"/>
        <v>6101</v>
      </c>
      <c r="BD7" s="45">
        <f t="shared" si="16"/>
        <v>9063</v>
      </c>
      <c r="BE7" s="45"/>
      <c r="BF7" s="50">
        <f>BF8</f>
        <v>16.600000000000001</v>
      </c>
      <c r="BG7" s="50">
        <f t="shared" ref="BG7:BO7" si="17">BG8</f>
        <v>18.600000000000001</v>
      </c>
      <c r="BH7" s="50">
        <f t="shared" si="17"/>
        <v>17.5</v>
      </c>
      <c r="BI7" s="50">
        <f t="shared" si="17"/>
        <v>18.600000000000001</v>
      </c>
      <c r="BJ7" s="50">
        <f t="shared" si="17"/>
        <v>13.9</v>
      </c>
      <c r="BK7" s="50">
        <f t="shared" si="17"/>
        <v>5.0999999999999996</v>
      </c>
      <c r="BL7" s="50">
        <f t="shared" si="17"/>
        <v>14.6</v>
      </c>
      <c r="BM7" s="50">
        <f t="shared" si="17"/>
        <v>18.600000000000001</v>
      </c>
      <c r="BN7" s="50">
        <f t="shared" si="17"/>
        <v>19.8</v>
      </c>
      <c r="BO7" s="50">
        <f t="shared" si="17"/>
        <v>20.100000000000001</v>
      </c>
      <c r="BP7" s="50"/>
      <c r="BQ7" s="50">
        <f>BQ8</f>
        <v>121</v>
      </c>
      <c r="BR7" s="50">
        <f t="shared" ref="BR7:BZ7" si="18">BR8</f>
        <v>113.4</v>
      </c>
      <c r="BS7" s="50">
        <f t="shared" si="18"/>
        <v>93.6</v>
      </c>
      <c r="BT7" s="50">
        <f t="shared" si="18"/>
        <v>83</v>
      </c>
      <c r="BU7" s="50">
        <f t="shared" si="18"/>
        <v>98.9</v>
      </c>
      <c r="BV7" s="50">
        <f t="shared" si="18"/>
        <v>100.4</v>
      </c>
      <c r="BW7" s="50">
        <f t="shared" si="18"/>
        <v>273.39999999999998</v>
      </c>
      <c r="BX7" s="50">
        <f t="shared" si="18"/>
        <v>255.5</v>
      </c>
      <c r="BY7" s="50">
        <f t="shared" si="18"/>
        <v>39.4</v>
      </c>
      <c r="BZ7" s="50">
        <f t="shared" si="18"/>
        <v>40.700000000000003</v>
      </c>
      <c r="CA7" s="50"/>
      <c r="CB7" s="50">
        <f>CB8</f>
        <v>-107.9</v>
      </c>
      <c r="CC7" s="50">
        <f t="shared" ref="CC7:CK7" si="19">CC8</f>
        <v>-93.9</v>
      </c>
      <c r="CD7" s="50">
        <f t="shared" si="19"/>
        <v>-120.4</v>
      </c>
      <c r="CE7" s="50">
        <f t="shared" si="19"/>
        <v>-55.7</v>
      </c>
      <c r="CF7" s="50">
        <f t="shared" si="19"/>
        <v>-76</v>
      </c>
      <c r="CG7" s="50">
        <f t="shared" si="19"/>
        <v>-152.6</v>
      </c>
      <c r="CH7" s="50">
        <f t="shared" si="19"/>
        <v>-62.5</v>
      </c>
      <c r="CI7" s="50">
        <f t="shared" si="19"/>
        <v>-110.4</v>
      </c>
      <c r="CJ7" s="50">
        <f t="shared" si="19"/>
        <v>-94.5</v>
      </c>
      <c r="CK7" s="50">
        <f t="shared" si="19"/>
        <v>-116</v>
      </c>
      <c r="CL7" s="50"/>
      <c r="CM7" s="45">
        <f>CM8</f>
        <v>-14194</v>
      </c>
      <c r="CN7" s="45">
        <f t="shared" ref="CN7:CV7" si="20">CN8</f>
        <v>-18714</v>
      </c>
      <c r="CO7" s="45">
        <f t="shared" si="20"/>
        <v>-34282</v>
      </c>
      <c r="CP7" s="45">
        <f t="shared" si="20"/>
        <v>-16879</v>
      </c>
      <c r="CQ7" s="45">
        <f t="shared" si="20"/>
        <v>-16107</v>
      </c>
      <c r="CR7" s="45">
        <f t="shared" si="20"/>
        <v>583147</v>
      </c>
      <c r="CS7" s="45">
        <f t="shared" si="20"/>
        <v>-24727</v>
      </c>
      <c r="CT7" s="45">
        <f t="shared" si="20"/>
        <v>-21071</v>
      </c>
      <c r="CU7" s="45">
        <f t="shared" si="20"/>
        <v>-18563</v>
      </c>
      <c r="CV7" s="45">
        <f t="shared" si="20"/>
        <v>-25061</v>
      </c>
      <c r="CW7" s="45"/>
      <c r="CX7" s="50" t="s">
        <v>120</v>
      </c>
      <c r="CY7" s="50" t="s">
        <v>120</v>
      </c>
      <c r="CZ7" s="50" t="s">
        <v>120</v>
      </c>
      <c r="DA7" s="50" t="s">
        <v>120</v>
      </c>
      <c r="DB7" s="50" t="s">
        <v>120</v>
      </c>
      <c r="DC7" s="50" t="s">
        <v>120</v>
      </c>
      <c r="DD7" s="50" t="s">
        <v>120</v>
      </c>
      <c r="DE7" s="50" t="s">
        <v>120</v>
      </c>
      <c r="DF7" s="50" t="s">
        <v>120</v>
      </c>
      <c r="DG7" s="50" t="s">
        <v>121</v>
      </c>
      <c r="DH7" s="50"/>
      <c r="DI7" s="46">
        <f>DI8</f>
        <v>123354</v>
      </c>
      <c r="DJ7" s="46">
        <f>DJ8</f>
        <v>42550</v>
      </c>
      <c r="DK7" s="50" t="s">
        <v>120</v>
      </c>
      <c r="DL7" s="50" t="s">
        <v>120</v>
      </c>
      <c r="DM7" s="50" t="s">
        <v>120</v>
      </c>
      <c r="DN7" s="50" t="s">
        <v>120</v>
      </c>
      <c r="DO7" s="50" t="s">
        <v>120</v>
      </c>
      <c r="DP7" s="50" t="s">
        <v>120</v>
      </c>
      <c r="DQ7" s="50" t="s">
        <v>120</v>
      </c>
      <c r="DR7" s="50" t="s">
        <v>120</v>
      </c>
      <c r="DS7" s="50" t="s">
        <v>120</v>
      </c>
      <c r="DT7" s="50" t="s">
        <v>118</v>
      </c>
      <c r="DU7" s="50"/>
      <c r="DV7" s="50">
        <f>DV8</f>
        <v>0</v>
      </c>
      <c r="DW7" s="50">
        <f t="shared" ref="DW7:EE7" si="21">DW8</f>
        <v>0</v>
      </c>
      <c r="DX7" s="50">
        <f t="shared" si="21"/>
        <v>0</v>
      </c>
      <c r="DY7" s="50">
        <f t="shared" si="21"/>
        <v>0</v>
      </c>
      <c r="DZ7" s="50">
        <f t="shared" si="21"/>
        <v>0</v>
      </c>
      <c r="EA7" s="50">
        <f t="shared" si="21"/>
        <v>330.8</v>
      </c>
      <c r="EB7" s="50">
        <f t="shared" si="21"/>
        <v>11.2</v>
      </c>
      <c r="EC7" s="50">
        <f t="shared" si="21"/>
        <v>7.9</v>
      </c>
      <c r="ED7" s="50">
        <f t="shared" si="21"/>
        <v>6.9</v>
      </c>
      <c r="EE7" s="50">
        <f t="shared" si="21"/>
        <v>4.2</v>
      </c>
      <c r="EF7" s="50"/>
      <c r="EG7" s="51"/>
      <c r="EH7" s="51"/>
      <c r="EI7" s="51"/>
      <c r="EJ7" s="51"/>
      <c r="EK7" s="51"/>
      <c r="EL7" s="51"/>
      <c r="EM7" s="51"/>
      <c r="EN7" s="51"/>
      <c r="EO7" s="51"/>
      <c r="EP7" s="51"/>
    </row>
    <row r="8" spans="1:146" s="52" customFormat="1" x14ac:dyDescent="0.15">
      <c r="A8" s="28"/>
      <c r="B8" s="53">
        <v>2024</v>
      </c>
      <c r="C8" s="53">
        <v>422070</v>
      </c>
      <c r="D8" s="53">
        <v>47</v>
      </c>
      <c r="E8" s="53">
        <v>11</v>
      </c>
      <c r="F8" s="53">
        <v>1</v>
      </c>
      <c r="G8" s="53">
        <v>2</v>
      </c>
      <c r="H8" s="53" t="s">
        <v>122</v>
      </c>
      <c r="I8" s="53" t="s">
        <v>123</v>
      </c>
      <c r="J8" s="53" t="s">
        <v>124</v>
      </c>
      <c r="K8" s="53" t="s">
        <v>125</v>
      </c>
      <c r="L8" s="53" t="s">
        <v>126</v>
      </c>
      <c r="M8" s="53" t="s">
        <v>127</v>
      </c>
      <c r="N8" s="53" t="s">
        <v>128</v>
      </c>
      <c r="O8" s="54" t="s">
        <v>129</v>
      </c>
      <c r="P8" s="54" t="s">
        <v>129</v>
      </c>
      <c r="Q8" s="55">
        <v>1168</v>
      </c>
      <c r="R8" s="55">
        <v>34</v>
      </c>
      <c r="S8" s="56">
        <v>10084</v>
      </c>
      <c r="T8" s="57" t="s">
        <v>130</v>
      </c>
      <c r="U8" s="54">
        <v>0</v>
      </c>
      <c r="V8" s="57" t="s">
        <v>131</v>
      </c>
      <c r="W8" s="58">
        <v>75</v>
      </c>
      <c r="X8" s="57" t="s">
        <v>132</v>
      </c>
      <c r="Y8" s="59">
        <v>61.3</v>
      </c>
      <c r="Z8" s="59">
        <v>92.9</v>
      </c>
      <c r="AA8" s="59">
        <v>99.8</v>
      </c>
      <c r="AB8" s="59">
        <v>115.6</v>
      </c>
      <c r="AC8" s="59">
        <v>91.9</v>
      </c>
      <c r="AD8" s="59">
        <v>96.8</v>
      </c>
      <c r="AE8" s="59">
        <v>94</v>
      </c>
      <c r="AF8" s="59">
        <v>98.4</v>
      </c>
      <c r="AG8" s="59">
        <v>102.5</v>
      </c>
      <c r="AH8" s="59">
        <v>95.3</v>
      </c>
      <c r="AI8" s="59">
        <v>142.4</v>
      </c>
      <c r="AJ8" s="59">
        <v>32.200000000000003</v>
      </c>
      <c r="AK8" s="59">
        <v>31.5</v>
      </c>
      <c r="AL8" s="59">
        <v>47.4</v>
      </c>
      <c r="AM8" s="59">
        <v>38.1</v>
      </c>
      <c r="AN8" s="59">
        <v>53.4</v>
      </c>
      <c r="AO8" s="59">
        <v>47.8</v>
      </c>
      <c r="AP8" s="59">
        <v>27.2</v>
      </c>
      <c r="AQ8" s="59">
        <v>23.7</v>
      </c>
      <c r="AR8" s="59">
        <v>26.4</v>
      </c>
      <c r="AS8" s="59">
        <v>24</v>
      </c>
      <c r="AT8" s="59">
        <v>74.3</v>
      </c>
      <c r="AU8" s="60">
        <v>8143</v>
      </c>
      <c r="AV8" s="60">
        <v>7843</v>
      </c>
      <c r="AW8" s="60">
        <v>17684</v>
      </c>
      <c r="AX8" s="60">
        <v>9963</v>
      </c>
      <c r="AY8" s="60">
        <v>86802</v>
      </c>
      <c r="AZ8" s="60">
        <v>63431</v>
      </c>
      <c r="BA8" s="60">
        <v>541785</v>
      </c>
      <c r="BB8" s="60">
        <v>5910</v>
      </c>
      <c r="BC8" s="60">
        <v>6101</v>
      </c>
      <c r="BD8" s="60">
        <v>9063</v>
      </c>
      <c r="BE8" s="60">
        <v>39956</v>
      </c>
      <c r="BF8" s="59">
        <v>16.600000000000001</v>
      </c>
      <c r="BG8" s="59">
        <v>18.600000000000001</v>
      </c>
      <c r="BH8" s="59">
        <v>17.5</v>
      </c>
      <c r="BI8" s="59">
        <v>18.600000000000001</v>
      </c>
      <c r="BJ8" s="59">
        <v>13.9</v>
      </c>
      <c r="BK8" s="59">
        <v>5.0999999999999996</v>
      </c>
      <c r="BL8" s="59">
        <v>14.6</v>
      </c>
      <c r="BM8" s="59">
        <v>18.600000000000001</v>
      </c>
      <c r="BN8" s="59">
        <v>19.8</v>
      </c>
      <c r="BO8" s="59">
        <v>20.100000000000001</v>
      </c>
      <c r="BP8" s="59">
        <v>17.7</v>
      </c>
      <c r="BQ8" s="59">
        <v>121</v>
      </c>
      <c r="BR8" s="59">
        <v>113.4</v>
      </c>
      <c r="BS8" s="59">
        <v>93.6</v>
      </c>
      <c r="BT8" s="59">
        <v>83</v>
      </c>
      <c r="BU8" s="59">
        <v>98.9</v>
      </c>
      <c r="BV8" s="59">
        <v>100.4</v>
      </c>
      <c r="BW8" s="59">
        <v>273.39999999999998</v>
      </c>
      <c r="BX8" s="59">
        <v>255.5</v>
      </c>
      <c r="BY8" s="59">
        <v>39.4</v>
      </c>
      <c r="BZ8" s="59">
        <v>40.700000000000003</v>
      </c>
      <c r="CA8" s="59">
        <v>43.6</v>
      </c>
      <c r="CB8" s="59">
        <v>-107.9</v>
      </c>
      <c r="CC8" s="59">
        <v>-93.9</v>
      </c>
      <c r="CD8" s="59">
        <v>-120.4</v>
      </c>
      <c r="CE8" s="61">
        <v>-55.7</v>
      </c>
      <c r="CF8" s="61">
        <v>-76</v>
      </c>
      <c r="CG8" s="59">
        <v>-152.6</v>
      </c>
      <c r="CH8" s="59">
        <v>-62.5</v>
      </c>
      <c r="CI8" s="59">
        <v>-110.4</v>
      </c>
      <c r="CJ8" s="59">
        <v>-94.5</v>
      </c>
      <c r="CK8" s="59">
        <v>-116</v>
      </c>
      <c r="CL8" s="59">
        <v>-78.900000000000006</v>
      </c>
      <c r="CM8" s="60">
        <v>-14194</v>
      </c>
      <c r="CN8" s="60">
        <v>-18714</v>
      </c>
      <c r="CO8" s="60">
        <v>-34282</v>
      </c>
      <c r="CP8" s="60">
        <v>-16879</v>
      </c>
      <c r="CQ8" s="60">
        <v>-16107</v>
      </c>
      <c r="CR8" s="60">
        <v>583147</v>
      </c>
      <c r="CS8" s="60">
        <v>-24727</v>
      </c>
      <c r="CT8" s="60">
        <v>-21071</v>
      </c>
      <c r="CU8" s="60">
        <v>-18563</v>
      </c>
      <c r="CV8" s="60">
        <v>-25061</v>
      </c>
      <c r="CW8" s="60">
        <v>-15622</v>
      </c>
      <c r="CX8" s="59" t="s">
        <v>133</v>
      </c>
      <c r="CY8" s="59" t="s">
        <v>133</v>
      </c>
      <c r="CZ8" s="59" t="s">
        <v>133</v>
      </c>
      <c r="DA8" s="59" t="s">
        <v>133</v>
      </c>
      <c r="DB8" s="59" t="s">
        <v>133</v>
      </c>
      <c r="DC8" s="59" t="s">
        <v>133</v>
      </c>
      <c r="DD8" s="59" t="s">
        <v>133</v>
      </c>
      <c r="DE8" s="59" t="s">
        <v>133</v>
      </c>
      <c r="DF8" s="59" t="s">
        <v>133</v>
      </c>
      <c r="DG8" s="59" t="s">
        <v>133</v>
      </c>
      <c r="DH8" s="59" t="s">
        <v>133</v>
      </c>
      <c r="DI8" s="55">
        <v>123354</v>
      </c>
      <c r="DJ8" s="55">
        <v>42550</v>
      </c>
      <c r="DK8" s="59" t="s">
        <v>133</v>
      </c>
      <c r="DL8" s="59" t="s">
        <v>133</v>
      </c>
      <c r="DM8" s="59" t="s">
        <v>133</v>
      </c>
      <c r="DN8" s="59" t="s">
        <v>133</v>
      </c>
      <c r="DO8" s="59" t="s">
        <v>133</v>
      </c>
      <c r="DP8" s="59" t="s">
        <v>133</v>
      </c>
      <c r="DQ8" s="59" t="s">
        <v>133</v>
      </c>
      <c r="DR8" s="59" t="s">
        <v>133</v>
      </c>
      <c r="DS8" s="59" t="s">
        <v>133</v>
      </c>
      <c r="DT8" s="59" t="s">
        <v>133</v>
      </c>
      <c r="DU8" s="59" t="s">
        <v>133</v>
      </c>
      <c r="DV8" s="59">
        <v>0</v>
      </c>
      <c r="DW8" s="59">
        <v>0</v>
      </c>
      <c r="DX8" s="59">
        <v>0</v>
      </c>
      <c r="DY8" s="59">
        <v>0</v>
      </c>
      <c r="DZ8" s="59">
        <v>0</v>
      </c>
      <c r="EA8" s="59">
        <v>330.8</v>
      </c>
      <c r="EB8" s="59">
        <v>11.2</v>
      </c>
      <c r="EC8" s="59">
        <v>7.9</v>
      </c>
      <c r="ED8" s="59">
        <v>6.9</v>
      </c>
      <c r="EE8" s="59">
        <v>4.2</v>
      </c>
      <c r="EF8" s="59">
        <v>22.3</v>
      </c>
      <c r="EG8" s="62">
        <v>4.0000000000000002E-4</v>
      </c>
      <c r="EH8" s="62">
        <v>4.0000000000000002E-4</v>
      </c>
      <c r="EI8" s="62">
        <v>2.9999999999999997E-4</v>
      </c>
      <c r="EJ8" s="62">
        <v>2.9999999999999997E-4</v>
      </c>
      <c r="EK8" s="62">
        <v>2.0000000000000001E-4</v>
      </c>
      <c r="EL8" s="62">
        <v>4.2700000000000002E-2</v>
      </c>
      <c r="EM8" s="62">
        <v>3.3300000000000003E-2</v>
      </c>
      <c r="EN8" s="62">
        <v>3.44E-2</v>
      </c>
      <c r="EO8" s="62">
        <v>2.46E-2</v>
      </c>
      <c r="EP8" s="62">
        <v>3.73E-2</v>
      </c>
    </row>
    <row r="9" spans="1:146" x14ac:dyDescent="0.15"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4"/>
      <c r="BJ9" s="64"/>
      <c r="BK9" s="63"/>
      <c r="BL9" s="63"/>
      <c r="BM9" s="63"/>
      <c r="BN9" s="63"/>
      <c r="BO9" s="63"/>
      <c r="BP9" s="63"/>
      <c r="BQ9" s="63"/>
      <c r="BR9" s="63"/>
      <c r="BS9" s="63"/>
      <c r="BT9" s="64"/>
      <c r="BU9" s="64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4"/>
      <c r="CQ9" s="64"/>
      <c r="CR9" s="63"/>
      <c r="CS9" s="63"/>
      <c r="CT9" s="63"/>
      <c r="CU9" s="63"/>
      <c r="CV9" s="63"/>
      <c r="CW9" s="63"/>
      <c r="CX9" s="63"/>
      <c r="CY9" s="63"/>
      <c r="CZ9" s="63"/>
      <c r="DA9" s="64"/>
      <c r="DB9" s="64"/>
      <c r="DC9" s="63"/>
      <c r="DD9" s="63"/>
      <c r="DE9" s="63"/>
      <c r="DF9" s="63"/>
      <c r="DG9" s="63"/>
      <c r="DH9" s="63"/>
      <c r="DK9" s="63"/>
      <c r="DL9" s="63"/>
      <c r="DM9" s="63"/>
      <c r="DN9" s="64"/>
      <c r="DO9" s="64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</row>
    <row r="10" spans="1:146" x14ac:dyDescent="0.15">
      <c r="A10" s="65"/>
      <c r="B10" s="65" t="s">
        <v>134</v>
      </c>
      <c r="C10" s="65" t="s">
        <v>135</v>
      </c>
      <c r="D10" s="65" t="s">
        <v>136</v>
      </c>
      <c r="E10" s="65" t="s">
        <v>137</v>
      </c>
      <c r="F10" s="65" t="s">
        <v>138</v>
      </c>
      <c r="S10" s="63"/>
      <c r="Y10" s="63"/>
      <c r="Z10" s="63"/>
      <c r="AA10" s="63"/>
      <c r="AB10" s="63"/>
      <c r="AC10" s="63"/>
      <c r="AD10" s="63"/>
      <c r="AE10" s="63"/>
      <c r="AF10" s="63"/>
      <c r="AG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G10" s="63"/>
      <c r="BH10" s="63"/>
      <c r="BI10" s="63"/>
      <c r="BJ10" s="63"/>
      <c r="BK10" s="63"/>
      <c r="BL10" s="63"/>
      <c r="BM10" s="63"/>
      <c r="BN10" s="63"/>
      <c r="BP10" s="63"/>
      <c r="BR10" s="63"/>
      <c r="BS10" s="63"/>
      <c r="BT10" s="63"/>
      <c r="BU10" s="63"/>
      <c r="BV10" s="63"/>
      <c r="BW10" s="63"/>
      <c r="BX10" s="63"/>
      <c r="BY10" s="63"/>
      <c r="CA10" s="63"/>
      <c r="CC10" s="63"/>
      <c r="CD10" s="63"/>
      <c r="CE10" s="63"/>
      <c r="CF10" s="63"/>
      <c r="CG10" s="63"/>
      <c r="CH10" s="63"/>
      <c r="CI10" s="63"/>
      <c r="CJ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H10" s="63"/>
      <c r="DK10" s="63"/>
      <c r="DL10" s="63"/>
      <c r="DM10" s="63"/>
      <c r="DN10" s="63"/>
      <c r="DO10" s="63"/>
      <c r="DP10" s="63"/>
      <c r="DQ10" s="63"/>
      <c r="DR10" s="63"/>
      <c r="DS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</row>
    <row r="11" spans="1:146" x14ac:dyDescent="0.15">
      <c r="A11" s="65" t="s">
        <v>52</v>
      </c>
      <c r="B11" s="66" t="str">
        <f>IF(VALUE($B$6)=0,"",IF(VALUE($B$6)&gt;2022,"R"&amp;TEXT(VALUE($B$6)-2022,"00"),"H"&amp;VALUE($B$6)-1992))</f>
        <v>R02</v>
      </c>
      <c r="C11" s="66" t="str">
        <f>IF(VALUE($B$6)=0,"",IF(VALUE($B$6)&gt;2021,"R"&amp;TEXT(VALUE($B$6)-2021,"00"),"H"&amp;VALUE($B$6)-1991))</f>
        <v>R03</v>
      </c>
      <c r="D11" s="66" t="str">
        <f>IF(VALUE($B$6)=0,"",IF(VALUE($B$6)&gt;2020,"R"&amp;TEXT(VALUE($B$6)-2020,"00"),"H"&amp;VALUE($B$6)-1990))</f>
        <v>R04</v>
      </c>
      <c r="E11" s="66" t="str">
        <f>IF(VALUE($B$6)=0,"",IF(VALUE($B$6)&gt;2019,"R"&amp;TEXT(VALUE($B$6)-2019,"00"),"H"&amp;VALUE($B$6)-1989))</f>
        <v>R05</v>
      </c>
      <c r="F11" s="66" t="str">
        <f>IF(VALUE($B$6)=0,"",IF(VALUE($B$6)&gt;2018,"R"&amp;TEXT(VALUE($B$6)-2018,"00"),"H"&amp;VALUE($B$6)-1988))</f>
        <v>R06</v>
      </c>
      <c r="AU11" s="63"/>
      <c r="BF11" s="63"/>
      <c r="BQ11" s="63"/>
      <c r="CB11" s="63"/>
      <c r="CM11" s="63"/>
    </row>
  </sheetData>
  <mergeCells count="13">
    <mergeCell ref="BQ4:CA4"/>
    <mergeCell ref="H3:X4"/>
    <mergeCell ref="Y4:AI4"/>
    <mergeCell ref="AJ4:AT4"/>
    <mergeCell ref="AU4:BE4"/>
    <mergeCell ref="BF4:BP4"/>
    <mergeCell ref="DV4:EF4"/>
    <mergeCell ref="CB4:CL4"/>
    <mergeCell ref="CM4:CW4"/>
    <mergeCell ref="CX4:DH4"/>
    <mergeCell ref="DI4:DI5"/>
    <mergeCell ref="DJ4:DJ5"/>
    <mergeCell ref="DK4:DU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丸山 正樹</cp:lastModifiedBy>
  <cp:lastPrinted>2026-02-20T00:48:00Z</cp:lastPrinted>
  <dcterms:created xsi:type="dcterms:W3CDTF">2025-12-22T09:32:55Z</dcterms:created>
  <dcterms:modified xsi:type="dcterms:W3CDTF">2026-02-25T02:18:28Z</dcterms:modified>
  <cp:category/>
</cp:coreProperties>
</file>