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1file02\財務部\財政課\財政班\令和07年度\05_公営企業関係\02_照会\20260114132958_【長崎県市町村課：1／27〆】公営企業に係る経営比較分析表（令和6年度決算）の分析等について\03_疑義照会（各課回答）\01_回答\"/>
    </mc:Choice>
  </mc:AlternateContent>
  <xr:revisionPtr revIDLastSave="0" documentId="13_ncr:1_{EDBAE2D2-DF63-4DAA-ABDB-341BF2394ACA}" xr6:coauthVersionLast="47" xr6:coauthVersionMax="47" xr10:uidLastSave="{00000000-0000-0000-0000-000000000000}"/>
  <workbookProtection workbookAlgorithmName="SHA-512" workbookHashValue="moT9lhjMl2eTQH5CEggMjR8J9IPXjCot2s67K57TjeUBiY1irXeuu7NuwQ/NzmUGn6E10NKRnv/J+hmLwf/hrw==" workbookSaltValue="+bmzg0wvACsLYjnMB/yRdg==" workbookSpinCount="100000" lockStructure="1"/>
  <bookViews>
    <workbookView xWindow="-28920" yWindow="-837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JC32" i="4" s="1"/>
  <c r="DO7" i="5"/>
  <c r="DN7" i="5"/>
  <c r="DM7" i="5"/>
  <c r="KO31" i="4" s="1"/>
  <c r="DL7" i="5"/>
  <c r="DK7" i="5"/>
  <c r="DI7" i="5"/>
  <c r="DH7" i="5"/>
  <c r="DG7" i="5"/>
  <c r="LE78" i="4" s="1"/>
  <c r="DF7" i="5"/>
  <c r="KP78" i="4" s="1"/>
  <c r="DE7" i="5"/>
  <c r="DD7" i="5"/>
  <c r="MI77" i="4" s="1"/>
  <c r="DC7" i="5"/>
  <c r="DB7" i="5"/>
  <c r="DA7" i="5"/>
  <c r="CZ7" i="5"/>
  <c r="KA77" i="4" s="1"/>
  <c r="CN7" i="5"/>
  <c r="CM7" i="5"/>
  <c r="BZ7" i="5"/>
  <c r="BY7" i="5"/>
  <c r="BX7" i="5"/>
  <c r="KO53" i="4" s="1"/>
  <c r="BW7" i="5"/>
  <c r="BV7" i="5"/>
  <c r="BU7" i="5"/>
  <c r="BT7" i="5"/>
  <c r="BS7" i="5"/>
  <c r="BR7" i="5"/>
  <c r="JV52" i="4" s="1"/>
  <c r="BQ7" i="5"/>
  <c r="JC52" i="4" s="1"/>
  <c r="BO7" i="5"/>
  <c r="BN7" i="5"/>
  <c r="BM7" i="5"/>
  <c r="BL7" i="5"/>
  <c r="BK7" i="5"/>
  <c r="BJ7" i="5"/>
  <c r="BI7" i="5"/>
  <c r="BH7" i="5"/>
  <c r="FX52" i="4" s="1"/>
  <c r="BG7" i="5"/>
  <c r="BF7" i="5"/>
  <c r="BD7" i="5"/>
  <c r="BC7" i="5"/>
  <c r="BZ53" i="4" s="1"/>
  <c r="BB7" i="5"/>
  <c r="BG53" i="4" s="1"/>
  <c r="BA7" i="5"/>
  <c r="AZ7" i="5"/>
  <c r="AY7" i="5"/>
  <c r="AX7" i="5"/>
  <c r="BZ52" i="4" s="1"/>
  <c r="AW7" i="5"/>
  <c r="AV7" i="5"/>
  <c r="AU7" i="5"/>
  <c r="AS7" i="5"/>
  <c r="HJ32" i="4" s="1"/>
  <c r="AR7" i="5"/>
  <c r="AQ7" i="5"/>
  <c r="AP7" i="5"/>
  <c r="FE32" i="4" s="1"/>
  <c r="AO7" i="5"/>
  <c r="AN7" i="5"/>
  <c r="AM7" i="5"/>
  <c r="AL7" i="5"/>
  <c r="AK7" i="5"/>
  <c r="AJ7" i="5"/>
  <c r="AH7" i="5"/>
  <c r="AG7" i="5"/>
  <c r="AF7" i="5"/>
  <c r="BG32" i="4" s="1"/>
  <c r="AE7" i="5"/>
  <c r="AD7" i="5"/>
  <c r="AC7" i="5"/>
  <c r="AB7" i="5"/>
  <c r="AA7" i="5"/>
  <c r="Z7" i="5"/>
  <c r="AN31" i="4" s="1"/>
  <c r="Y7" i="5"/>
  <c r="U31" i="4" s="1"/>
  <c r="X7" i="5"/>
  <c r="LJ10" i="4" s="1"/>
  <c r="W7" i="5"/>
  <c r="V7" i="5"/>
  <c r="U7" i="5"/>
  <c r="LJ8" i="4" s="1"/>
  <c r="T7" i="5"/>
  <c r="JQ8" i="4" s="1"/>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JV53" i="4"/>
  <c r="JC53" i="4"/>
  <c r="HJ53" i="4"/>
  <c r="GQ53" i="4"/>
  <c r="FX53" i="4"/>
  <c r="FE53" i="4"/>
  <c r="EL53" i="4"/>
  <c r="CS53" i="4"/>
  <c r="AN53" i="4"/>
  <c r="U53" i="4"/>
  <c r="MA52" i="4"/>
  <c r="LH52" i="4"/>
  <c r="KO52" i="4"/>
  <c r="HJ52" i="4"/>
  <c r="GQ52" i="4"/>
  <c r="FE52" i="4"/>
  <c r="EL52" i="4"/>
  <c r="CS52" i="4"/>
  <c r="BG52" i="4"/>
  <c r="AN52" i="4"/>
  <c r="U52" i="4"/>
  <c r="MA32" i="4"/>
  <c r="LH32" i="4"/>
  <c r="KO32" i="4"/>
  <c r="JV32" i="4"/>
  <c r="GQ32" i="4"/>
  <c r="FX32" i="4"/>
  <c r="EL32" i="4"/>
  <c r="CS32" i="4"/>
  <c r="BZ32" i="4"/>
  <c r="AN32" i="4"/>
  <c r="U32" i="4"/>
  <c r="MA31" i="4"/>
  <c r="LH31" i="4"/>
  <c r="JV31" i="4"/>
  <c r="JC31" i="4"/>
  <c r="HJ31" i="4"/>
  <c r="GQ31" i="4"/>
  <c r="FX31" i="4"/>
  <c r="FE31" i="4"/>
  <c r="EL31" i="4"/>
  <c r="CS31" i="4"/>
  <c r="BZ31" i="4"/>
  <c r="BG31" i="4"/>
  <c r="JQ10" i="4"/>
  <c r="HX10" i="4"/>
  <c r="DU10" i="4"/>
  <c r="CF10" i="4"/>
  <c r="B10"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<sst xmlns="http://schemas.openxmlformats.org/spreadsheetml/2006/main" count="278" uniqueCount="127">
  <si>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</si>
  <si>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</si>
  <si>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</si>
  <si>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</si>
  <si>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</si>
  <si>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</si>
  <si>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</si>
  <si>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</si>
  <si>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</si>
  <si>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</si>
  <si>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</si>
  <si>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</si>
  <si>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</si>
  <si>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</si>
  <si>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</si>
  <si>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</si>
  <si>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</si>
  <si>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</si>
  <si>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</si>
  <si>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</si>
  <si>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</si>
  <si>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</si>
  <si>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</si>
  <si>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</si>
  <si>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</si>
  <si>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</si>
  <si>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</si>
  <si>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</si>
  <si>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</si>
  <si>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</si>
  <si>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</si>
  <si>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</si>
  <si>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</si>
  <si>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</si>
  <si>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</si>
  <si>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</si>
  <si>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</si>
  <si>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</si>
  <si>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</si>
  <si>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</si>
  <si>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</si>
  <si>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</si>
  <si>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</si>
  <si>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</si>
  <si>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</si>
  <si>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</si>
  <si>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</si>
  <si>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</si>
  <si>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</si>
  <si>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</si>
  <si>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</si>
  <si>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</si>
  <si>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</si>
  <si>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</si>
  <si>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</si>
  <si>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</si>
  <si>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</si>
  <si>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</si>
  <si>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</si>
  <si>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</si>
  <si>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</si>
  <si>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</si>
  <si>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</si>
  <si>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</si>
  <si>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</si>
  <si>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</si>
  <si>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</si>
  <si>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</si>
  <si>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</si>
  <si>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</si>
  <si>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</si>
  <si>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</si>
  <si>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</si>
  <si>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</si>
  <si>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</si>
  <si>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</si>
  <si>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</si>
  <si>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</si>
  <si>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</si>
  <si>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</si>
  <si>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</si>
  <si>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</si>
  <si>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</si>
  <si>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</si>
  <si>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</si>
  <si>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</si>
  <si>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</si>
  <si>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</si>
  <si>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</si>
  <si>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</si>
  <si>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</si>
  <si>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</si>
  <si>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</si>
  <si>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</si>
  <si>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</si>
  <si>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</si>
  <si>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</si>
  <si>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</si>
  <si>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</si>
  <si>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</si>
  <si>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</si>
  <si>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</si>
  <si>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</si>
  <si>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</si>
  <si>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</si>
  <si>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</si>
  <si>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</si>
  <si>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</si>
  <si>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</si>
  <si>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</si>
  <si>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</si>
  <si>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</si>
  <si>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</si>
  <si>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</si>
  <si>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</si>
  <si>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</si>
  <si>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</si>
  <si>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</si>
  <si>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</si>
  <si>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</si>
  <si>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</si>
  <si>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</si>
  <si>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</si>
  <si>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敷地の大半は県有地であるが、本駐車場が営利を目的としたものでないため、使用料は減免されている。
　令和６年度においては一般車両駐車場の拡張工事を実施したことから駐車場使用面積は増えている。しかしながら、大半が県有地であることから利用の制約があり、民間活用の課題となっている。</t>
    <rPh sb="50" eb="52">
      <t>レイワ</t>
    </rPh>
    <rPh sb="53" eb="55">
      <t>ネンド</t>
    </rPh>
    <rPh sb="60" eb="62">
      <t>イッパン</t>
    </rPh>
    <rPh sb="62" eb="64">
      <t>シャリョウ</t>
    </rPh>
    <rPh sb="64" eb="67">
      <t>チュウシャジョウ</t>
    </rPh>
    <rPh sb="68" eb="70">
      <t>カクチョウ</t>
    </rPh>
    <rPh sb="70" eb="72">
      <t>コウジ</t>
    </rPh>
    <rPh sb="73" eb="75">
      <t>ジッシ</t>
    </rPh>
    <rPh sb="81" eb="84">
      <t>チュウシャジョウ</t>
    </rPh>
    <rPh sb="84" eb="86">
      <t>シヨウ</t>
    </rPh>
    <rPh sb="86" eb="88">
      <t>メンセキ</t>
    </rPh>
    <rPh sb="89" eb="90">
      <t>フ</t>
    </rPh>
    <rPh sb="102" eb="104">
      <t>タイハン</t>
    </rPh>
    <rPh sb="105" eb="108">
      <t>ケンユウチ</t>
    </rPh>
    <rPh sb="115" eb="117">
      <t>リヨウ</t>
    </rPh>
    <rPh sb="118" eb="120">
      <t>セイヤク</t>
    </rPh>
    <rPh sb="124" eb="126">
      <t>ミンカン</t>
    </rPh>
    <rPh sb="126" eb="128">
      <t>カツヨウ</t>
    </rPh>
    <rPh sb="129" eb="131">
      <t>カダイ</t>
    </rPh>
    <phoneticPr fontId="5"/>
  </si>
  <si>
    <t xml:space="preserve">  本駐車場は、周辺の観光施設等の利用者や離島航路利用者の利便性の確保及び違法駐車の防止を目的とした料金体系であるため、採算性は高くない。
　令和６年度においては、利用台数・有料利用台数ともに増加し、料金収入は増加した。しかしながら、混雑緩和のために一般車両駐車場の拡張工事を実施したことから、一般会計からの繰入金が発生した。
</t>
    <rPh sb="91" eb="93">
      <t>ダイスウ</t>
    </rPh>
    <rPh sb="117" eb="119">
      <t>コンザツ</t>
    </rPh>
    <rPh sb="119" eb="121">
      <t>カンワ</t>
    </rPh>
    <rPh sb="125" eb="127">
      <t>イッパン</t>
    </rPh>
    <rPh sb="127" eb="129">
      <t>シャリョウ</t>
    </rPh>
    <rPh sb="129" eb="132">
      <t>チュウシャジョウ</t>
    </rPh>
    <rPh sb="133" eb="135">
      <t>カクチョウ</t>
    </rPh>
    <rPh sb="135" eb="137">
      <t>コウジ</t>
    </rPh>
    <rPh sb="138" eb="140">
      <t>ジッシ</t>
    </rPh>
    <phoneticPr fontId="5"/>
  </si>
  <si>
    <r>
      <t>　一般駐車場の拡張による収入増の効果が見られるものの、管理に係る人件費は年々上昇しており、</t>
    </r>
    <r>
      <rPr>
        <sz val="11"/>
        <rFont val="ＭＳ ゴシック"/>
        <family val="3"/>
        <charset val="128"/>
      </rPr>
      <t>今後予定される機器更新費用等の負担を考えると、現行の料金体系では採算性の確保が難しくなってきている。</t>
    </r>
    <r>
      <rPr>
        <sz val="11"/>
        <color theme="1"/>
        <rFont val="ＭＳ ゴシック"/>
        <family val="3"/>
        <charset val="128"/>
      </rPr>
      <t xml:space="preserve">経費の節減及び高稼働率の維持に努めていくことが必要であるが、料金体系の見直しが必要となってきている。特に料金体系の見直しの中では、無料措置の縮小を図り収入を確保する必要がある。
</t>
    </r>
    <rPh sb="1" eb="3">
      <t>イッパン</t>
    </rPh>
    <rPh sb="3" eb="6">
      <t>チュウシャジョウ</t>
    </rPh>
    <rPh sb="7" eb="9">
      <t>カクチョウ</t>
    </rPh>
    <rPh sb="12" eb="14">
      <t>シュウニュウ</t>
    </rPh>
    <rPh sb="14" eb="15">
      <t>ゾウ</t>
    </rPh>
    <rPh sb="16" eb="18">
      <t>コウカ</t>
    </rPh>
    <rPh sb="19" eb="20">
      <t>ミ</t>
    </rPh>
    <rPh sb="36" eb="38">
      <t>ネンネン</t>
    </rPh>
    <rPh sb="58" eb="59">
      <t>トウ</t>
    </rPh>
    <phoneticPr fontId="5"/>
  </si>
  <si>
    <t xml:space="preserve">　市の中心部に位置することから、開設以来、高い稼働率を維持し、一般車両は令和４年度以降は年間７万台以上の利用がある。しかしながら、令和６年度は、無料時間内（２時間）での利用が大多数であり、約86％が無料利用となっている。
</t>
    <rPh sb="1" eb="2">
      <t>シ</t>
    </rPh>
    <rPh sb="3" eb="6">
      <t>チュウシンブ</t>
    </rPh>
    <rPh sb="7" eb="9">
      <t>イチ</t>
    </rPh>
    <rPh sb="31" eb="33">
      <t>イッパン</t>
    </rPh>
    <rPh sb="33" eb="35">
      <t>シャリョウ</t>
    </rPh>
    <rPh sb="36" eb="38">
      <t>レイワ</t>
    </rPh>
    <rPh sb="39" eb="41">
      <t>ネンド</t>
    </rPh>
    <rPh sb="41" eb="43">
      <t>イコウ</t>
    </rPh>
    <rPh sb="44" eb="46">
      <t>ネンカン</t>
    </rPh>
    <rPh sb="65" eb="67">
      <t>レイワ</t>
    </rPh>
    <rPh sb="68" eb="70">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</si>
</sst>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100</c:v>
                </c:pt>
                <c:pt idx="3">
                  <c:v>100</c:v>
                </c:pt>
                <c:pt idx="4">
                  <c:v>101.5</c:v>
                </c:pt>
              </c:numCache>
            </c:numRef>
          </c:val>
          <c:extLst>
            <c:ext xmlns:c16="http://schemas.microsoft.com/office/drawing/2014/chart" uri="{C3380CC4-5D6E-409C-BE32-E72D297353CC}">
              <c16:uniqueId val="{00000000-F4D9-4165-9AB2-FB077DB1525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F4D9-4165-9AB2-FB077DB1525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C4A-4DB5-A9DD-5372E7A33CF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5C4A-4DB5-A9DD-5372E7A33CF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382-4B25-B6E7-9E04D2ADBD8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382-4B25-B6E7-9E04D2ADBD8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F72-45B2-89E1-5C0992BC250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F72-45B2-89E1-5C0992BC250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23.5</c:v>
                </c:pt>
                <c:pt idx="1">
                  <c:v>0</c:v>
                </c:pt>
                <c:pt idx="2">
                  <c:v>2</c:v>
                </c:pt>
                <c:pt idx="3">
                  <c:v>58.5</c:v>
                </c:pt>
                <c:pt idx="4">
                  <c:v>54.4</c:v>
                </c:pt>
              </c:numCache>
            </c:numRef>
          </c:val>
          <c:extLst>
            <c:ext xmlns:c16="http://schemas.microsoft.com/office/drawing/2014/chart" uri="{C3380CC4-5D6E-409C-BE32-E72D297353CC}">
              <c16:uniqueId val="{00000000-2805-47A6-9961-BE8FC5E8E1B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2805-47A6-9961-BE8FC5E8E1B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19</c:v>
                </c:pt>
                <c:pt idx="1">
                  <c:v>0</c:v>
                </c:pt>
                <c:pt idx="2">
                  <c:v>1</c:v>
                </c:pt>
                <c:pt idx="3">
                  <c:v>102</c:v>
                </c:pt>
                <c:pt idx="4">
                  <c:v>88</c:v>
                </c:pt>
              </c:numCache>
            </c:numRef>
          </c:val>
          <c:extLst>
            <c:ext xmlns:c16="http://schemas.microsoft.com/office/drawing/2014/chart" uri="{C3380CC4-5D6E-409C-BE32-E72D297353CC}">
              <c16:uniqueId val="{00000000-3A27-4090-9FBE-8CE0E46D008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3A27-4090-9FBE-8CE0E46D008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253</c:v>
                </c:pt>
                <c:pt idx="1">
                  <c:v>293.89999999999998</c:v>
                </c:pt>
                <c:pt idx="2">
                  <c:v>340.9</c:v>
                </c:pt>
                <c:pt idx="3">
                  <c:v>306.10000000000002</c:v>
                </c:pt>
                <c:pt idx="4">
                  <c:v>295.89999999999998</c:v>
                </c:pt>
              </c:numCache>
            </c:numRef>
          </c:val>
          <c:extLst>
            <c:ext xmlns:c16="http://schemas.microsoft.com/office/drawing/2014/chart" uri="{C3380CC4-5D6E-409C-BE32-E72D297353CC}">
              <c16:uniqueId val="{00000000-CDE3-458F-B74B-6D0630826E8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CDE3-458F-B74B-6D0630826E8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-30.7</c:v>
                </c:pt>
                <c:pt idx="1">
                  <c:v>0.9</c:v>
                </c:pt>
                <c:pt idx="2">
                  <c:v>-2</c:v>
                </c:pt>
                <c:pt idx="3">
                  <c:v>-1.2</c:v>
                </c:pt>
                <c:pt idx="4">
                  <c:v>1.5</c:v>
                </c:pt>
              </c:numCache>
            </c:numRef>
          </c:val>
          <c:extLst>
            <c:ext xmlns:c16="http://schemas.microsoft.com/office/drawing/2014/chart" uri="{C3380CC4-5D6E-409C-BE32-E72D297353CC}">
              <c16:uniqueId val="{00000000-D62C-4BAC-815F-229681BAF12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D62C-4BAC-815F-229681BAF12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-1138</c:v>
                </c:pt>
                <c:pt idx="1">
                  <c:v>0</c:v>
                </c:pt>
                <c:pt idx="2">
                  <c:v>-105</c:v>
                </c:pt>
                <c:pt idx="3">
                  <c:v>-62</c:v>
                </c:pt>
                <c:pt idx="4">
                  <c:v>85</c:v>
                </c:pt>
              </c:numCache>
            </c:numRef>
          </c:val>
          <c:extLst>
            <c:ext xmlns:c16="http://schemas.microsoft.com/office/drawing/2014/chart" uri="{C3380CC4-5D6E-409C-BE32-E72D297353CC}">
              <c16:uniqueId val="{00000000-89FD-4F7B-8460-732E932BC0A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89FD-4F7B-8460-732E932BC0A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長崎県平戸市　平戸交流広場駐車場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Ａ３Ｂ２</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公共施設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2650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113</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広場式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10</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73</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200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無</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101.5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23.5</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2</v>
      </c>
      <c r="FY31" s="98"/>
      <c r="FZ31" s="98"/>
      <c r="GA31" s="98"/>
      <c r="GB31" s="98"/>
      <c r="GC31" s="98"/>
      <c r="GD31" s="98"/>
      <c r="GE31" s="98"/>
      <c r="GF31" s="98"/>
      <c r="GG31" s="98"/>
      <c r="GH31" s="98"/>
      <c r="GI31" s="98"/>
      <c r="GJ31" s="98"/>
      <c r="GK31" s="98"/>
      <c r="GL31" s="98"/>
      <c r="GM31" s="98"/>
      <c r="GN31" s="98"/>
      <c r="GO31" s="98"/>
      <c r="GP31" s="98"/>
      <c r="GQ31" s="98">
        <f>データ!AM7</f>
        <v>58.5</v>
      </c>
      <c r="GR31" s="98"/>
      <c r="GS31" s="98"/>
      <c r="GT31" s="98"/>
      <c r="GU31" s="98"/>
      <c r="GV31" s="98"/>
      <c r="GW31" s="98"/>
      <c r="GX31" s="98"/>
      <c r="GY31" s="98"/>
      <c r="GZ31" s="98"/>
      <c r="HA31" s="98"/>
      <c r="HB31" s="98"/>
      <c r="HC31" s="98"/>
      <c r="HD31" s="98"/>
      <c r="HE31" s="98"/>
      <c r="HF31" s="98"/>
      <c r="HG31" s="98"/>
      <c r="HH31" s="98"/>
      <c r="HI31" s="98"/>
      <c r="HJ31" s="98">
        <f>データ!AN7</f>
        <v>54.4</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253</v>
      </c>
      <c r="JD31" s="67"/>
      <c r="JE31" s="67"/>
      <c r="JF31" s="67"/>
      <c r="JG31" s="67"/>
      <c r="JH31" s="67"/>
      <c r="JI31" s="67"/>
      <c r="JJ31" s="67"/>
      <c r="JK31" s="67"/>
      <c r="JL31" s="67"/>
      <c r="JM31" s="67"/>
      <c r="JN31" s="67"/>
      <c r="JO31" s="67"/>
      <c r="JP31" s="67"/>
      <c r="JQ31" s="67"/>
      <c r="JR31" s="67"/>
      <c r="JS31" s="67"/>
      <c r="JT31" s="67"/>
      <c r="JU31" s="68"/>
      <c r="JV31" s="66">
        <f>データ!DL7</f>
        <v>293.89999999999998</v>
      </c>
      <c r="JW31" s="67"/>
      <c r="JX31" s="67"/>
      <c r="JY31" s="67"/>
      <c r="JZ31" s="67"/>
      <c r="KA31" s="67"/>
      <c r="KB31" s="67"/>
      <c r="KC31" s="67"/>
      <c r="KD31" s="67"/>
      <c r="KE31" s="67"/>
      <c r="KF31" s="67"/>
      <c r="KG31" s="67"/>
      <c r="KH31" s="67"/>
      <c r="KI31" s="67"/>
      <c r="KJ31" s="67"/>
      <c r="KK31" s="67"/>
      <c r="KL31" s="67"/>
      <c r="KM31" s="67"/>
      <c r="KN31" s="68"/>
      <c r="KO31" s="66">
        <f>データ!DM7</f>
        <v>340.9</v>
      </c>
      <c r="KP31" s="67"/>
      <c r="KQ31" s="67"/>
      <c r="KR31" s="67"/>
      <c r="KS31" s="67"/>
      <c r="KT31" s="67"/>
      <c r="KU31" s="67"/>
      <c r="KV31" s="67"/>
      <c r="KW31" s="67"/>
      <c r="KX31" s="67"/>
      <c r="KY31" s="67"/>
      <c r="KZ31" s="67"/>
      <c r="LA31" s="67"/>
      <c r="LB31" s="67"/>
      <c r="LC31" s="67"/>
      <c r="LD31" s="67"/>
      <c r="LE31" s="67"/>
      <c r="LF31" s="67"/>
      <c r="LG31" s="68"/>
      <c r="LH31" s="66">
        <f>データ!DN7</f>
        <v>306.10000000000002</v>
      </c>
      <c r="LI31" s="67"/>
      <c r="LJ31" s="67"/>
      <c r="LK31" s="67"/>
      <c r="LL31" s="67"/>
      <c r="LM31" s="67"/>
      <c r="LN31" s="67"/>
      <c r="LO31" s="67"/>
      <c r="LP31" s="67"/>
      <c r="LQ31" s="67"/>
      <c r="LR31" s="67"/>
      <c r="LS31" s="67"/>
      <c r="LT31" s="67"/>
      <c r="LU31" s="67"/>
      <c r="LV31" s="67"/>
      <c r="LW31" s="67"/>
      <c r="LX31" s="67"/>
      <c r="LY31" s="67"/>
      <c r="LZ31" s="68"/>
      <c r="MA31" s="66">
        <f>データ!DO7</f>
        <v>295.89999999999998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9" t="s">
        <v>126</v>
      </c>
      <c r="NE49" s="150"/>
      <c r="NF49" s="150"/>
      <c r="NG49" s="150"/>
      <c r="NH49" s="150"/>
      <c r="NI49" s="150"/>
      <c r="NJ49" s="150"/>
      <c r="NK49" s="150"/>
      <c r="NL49" s="150"/>
      <c r="NM49" s="150"/>
      <c r="NN49" s="150"/>
      <c r="NO49" s="150"/>
      <c r="NP49" s="150"/>
      <c r="NQ49" s="150"/>
      <c r="NR49" s="151"/>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9"/>
      <c r="NE50" s="150"/>
      <c r="NF50" s="150"/>
      <c r="NG50" s="150"/>
      <c r="NH50" s="150"/>
      <c r="NI50" s="150"/>
      <c r="NJ50" s="150"/>
      <c r="NK50" s="150"/>
      <c r="NL50" s="150"/>
      <c r="NM50" s="150"/>
      <c r="NN50" s="150"/>
      <c r="NO50" s="150"/>
      <c r="NP50" s="150"/>
      <c r="NQ50" s="150"/>
      <c r="NR50" s="151"/>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49"/>
      <c r="NE51" s="150"/>
      <c r="NF51" s="150"/>
      <c r="NG51" s="150"/>
      <c r="NH51" s="150"/>
      <c r="NI51" s="150"/>
      <c r="NJ51" s="150"/>
      <c r="NK51" s="150"/>
      <c r="NL51" s="150"/>
      <c r="NM51" s="150"/>
      <c r="NN51" s="150"/>
      <c r="NO51" s="150"/>
      <c r="NP51" s="150"/>
      <c r="NQ51" s="150"/>
      <c r="NR51" s="151"/>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19</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1</v>
      </c>
      <c r="BH52" s="97"/>
      <c r="BI52" s="97"/>
      <c r="BJ52" s="97"/>
      <c r="BK52" s="97"/>
      <c r="BL52" s="97"/>
      <c r="BM52" s="97"/>
      <c r="BN52" s="97"/>
      <c r="BO52" s="97"/>
      <c r="BP52" s="97"/>
      <c r="BQ52" s="97"/>
      <c r="BR52" s="97"/>
      <c r="BS52" s="97"/>
      <c r="BT52" s="97"/>
      <c r="BU52" s="97"/>
      <c r="BV52" s="97"/>
      <c r="BW52" s="97"/>
      <c r="BX52" s="97"/>
      <c r="BY52" s="97"/>
      <c r="BZ52" s="97">
        <f>データ!AX7</f>
        <v>102</v>
      </c>
      <c r="CA52" s="97"/>
      <c r="CB52" s="97"/>
      <c r="CC52" s="97"/>
      <c r="CD52" s="97"/>
      <c r="CE52" s="97"/>
      <c r="CF52" s="97"/>
      <c r="CG52" s="97"/>
      <c r="CH52" s="97"/>
      <c r="CI52" s="97"/>
      <c r="CJ52" s="97"/>
      <c r="CK52" s="97"/>
      <c r="CL52" s="97"/>
      <c r="CM52" s="97"/>
      <c r="CN52" s="97"/>
      <c r="CO52" s="97"/>
      <c r="CP52" s="97"/>
      <c r="CQ52" s="97"/>
      <c r="CR52" s="97"/>
      <c r="CS52" s="97">
        <f>データ!AY7</f>
        <v>88</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-30.7</v>
      </c>
      <c r="EM52" s="98"/>
      <c r="EN52" s="98"/>
      <c r="EO52" s="98"/>
      <c r="EP52" s="98"/>
      <c r="EQ52" s="98"/>
      <c r="ER52" s="98"/>
      <c r="ES52" s="98"/>
      <c r="ET52" s="98"/>
      <c r="EU52" s="98"/>
      <c r="EV52" s="98"/>
      <c r="EW52" s="98"/>
      <c r="EX52" s="98"/>
      <c r="EY52" s="98"/>
      <c r="EZ52" s="98"/>
      <c r="FA52" s="98"/>
      <c r="FB52" s="98"/>
      <c r="FC52" s="98"/>
      <c r="FD52" s="98"/>
      <c r="FE52" s="98">
        <f>データ!BG7</f>
        <v>0.9</v>
      </c>
      <c r="FF52" s="98"/>
      <c r="FG52" s="98"/>
      <c r="FH52" s="98"/>
      <c r="FI52" s="98"/>
      <c r="FJ52" s="98"/>
      <c r="FK52" s="98"/>
      <c r="FL52" s="98"/>
      <c r="FM52" s="98"/>
      <c r="FN52" s="98"/>
      <c r="FO52" s="98"/>
      <c r="FP52" s="98"/>
      <c r="FQ52" s="98"/>
      <c r="FR52" s="98"/>
      <c r="FS52" s="98"/>
      <c r="FT52" s="98"/>
      <c r="FU52" s="98"/>
      <c r="FV52" s="98"/>
      <c r="FW52" s="98"/>
      <c r="FX52" s="98">
        <f>データ!BH7</f>
        <v>-2</v>
      </c>
      <c r="FY52" s="98"/>
      <c r="FZ52" s="98"/>
      <c r="GA52" s="98"/>
      <c r="GB52" s="98"/>
      <c r="GC52" s="98"/>
      <c r="GD52" s="98"/>
      <c r="GE52" s="98"/>
      <c r="GF52" s="98"/>
      <c r="GG52" s="98"/>
      <c r="GH52" s="98"/>
      <c r="GI52" s="98"/>
      <c r="GJ52" s="98"/>
      <c r="GK52" s="98"/>
      <c r="GL52" s="98"/>
      <c r="GM52" s="98"/>
      <c r="GN52" s="98"/>
      <c r="GO52" s="98"/>
      <c r="GP52" s="98"/>
      <c r="GQ52" s="98">
        <f>データ!BI7</f>
        <v>-1.2</v>
      </c>
      <c r="GR52" s="98"/>
      <c r="GS52" s="98"/>
      <c r="GT52" s="98"/>
      <c r="GU52" s="98"/>
      <c r="GV52" s="98"/>
      <c r="GW52" s="98"/>
      <c r="GX52" s="98"/>
      <c r="GY52" s="98"/>
      <c r="GZ52" s="98"/>
      <c r="HA52" s="98"/>
      <c r="HB52" s="98"/>
      <c r="HC52" s="98"/>
      <c r="HD52" s="98"/>
      <c r="HE52" s="98"/>
      <c r="HF52" s="98"/>
      <c r="HG52" s="98"/>
      <c r="HH52" s="98"/>
      <c r="HI52" s="98"/>
      <c r="HJ52" s="98">
        <f>データ!BJ7</f>
        <v>1.5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-1138</v>
      </c>
      <c r="JD52" s="97"/>
      <c r="JE52" s="97"/>
      <c r="JF52" s="97"/>
      <c r="JG52" s="97"/>
      <c r="JH52" s="97"/>
      <c r="JI52" s="97"/>
      <c r="JJ52" s="97"/>
      <c r="JK52" s="97"/>
      <c r="JL52" s="97"/>
      <c r="JM52" s="97"/>
      <c r="JN52" s="97"/>
      <c r="JO52" s="97"/>
      <c r="JP52" s="97"/>
      <c r="JQ52" s="97"/>
      <c r="JR52" s="97"/>
      <c r="JS52" s="97"/>
      <c r="JT52" s="97"/>
      <c r="JU52" s="97"/>
      <c r="JV52" s="97">
        <f>データ!BR7</f>
        <v>0</v>
      </c>
      <c r="JW52" s="97"/>
      <c r="JX52" s="97"/>
      <c r="JY52" s="97"/>
      <c r="JZ52" s="97"/>
      <c r="KA52" s="97"/>
      <c r="KB52" s="97"/>
      <c r="KC52" s="97"/>
      <c r="KD52" s="97"/>
      <c r="KE52" s="97"/>
      <c r="KF52" s="97"/>
      <c r="KG52" s="97"/>
      <c r="KH52" s="97"/>
      <c r="KI52" s="97"/>
      <c r="KJ52" s="97"/>
      <c r="KK52" s="97"/>
      <c r="KL52" s="97"/>
      <c r="KM52" s="97"/>
      <c r="KN52" s="97"/>
      <c r="KO52" s="97">
        <f>データ!BS7</f>
        <v>-105</v>
      </c>
      <c r="KP52" s="97"/>
      <c r="KQ52" s="97"/>
      <c r="KR52" s="97"/>
      <c r="KS52" s="97"/>
      <c r="KT52" s="97"/>
      <c r="KU52" s="97"/>
      <c r="KV52" s="97"/>
      <c r="KW52" s="97"/>
      <c r="KX52" s="97"/>
      <c r="KY52" s="97"/>
      <c r="KZ52" s="97"/>
      <c r="LA52" s="97"/>
      <c r="LB52" s="97"/>
      <c r="LC52" s="97"/>
      <c r="LD52" s="97"/>
      <c r="LE52" s="97"/>
      <c r="LF52" s="97"/>
      <c r="LG52" s="97"/>
      <c r="LH52" s="97">
        <f>データ!BT7</f>
        <v>-62</v>
      </c>
      <c r="LI52" s="97"/>
      <c r="LJ52" s="97"/>
      <c r="LK52" s="97"/>
      <c r="LL52" s="97"/>
      <c r="LM52" s="97"/>
      <c r="LN52" s="97"/>
      <c r="LO52" s="97"/>
      <c r="LP52" s="97"/>
      <c r="LQ52" s="97"/>
      <c r="LR52" s="97"/>
      <c r="LS52" s="97"/>
      <c r="LT52" s="97"/>
      <c r="LU52" s="97"/>
      <c r="LV52" s="97"/>
      <c r="LW52" s="97"/>
      <c r="LX52" s="97"/>
      <c r="LY52" s="97"/>
      <c r="LZ52" s="97"/>
      <c r="MA52" s="97">
        <f>データ!BU7</f>
        <v>85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49"/>
      <c r="NE52" s="150"/>
      <c r="NF52" s="150"/>
      <c r="NG52" s="150"/>
      <c r="NH52" s="150"/>
      <c r="NI52" s="150"/>
      <c r="NJ52" s="150"/>
      <c r="NK52" s="150"/>
      <c r="NL52" s="150"/>
      <c r="NM52" s="150"/>
      <c r="NN52" s="150"/>
      <c r="NO52" s="150"/>
      <c r="NP52" s="150"/>
      <c r="NQ52" s="150"/>
      <c r="NR52" s="151"/>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49"/>
      <c r="NE53" s="150"/>
      <c r="NF53" s="150"/>
      <c r="NG53" s="150"/>
      <c r="NH53" s="150"/>
      <c r="NI53" s="150"/>
      <c r="NJ53" s="150"/>
      <c r="NK53" s="150"/>
      <c r="NL53" s="150"/>
      <c r="NM53" s="150"/>
      <c r="NN53" s="150"/>
      <c r="NO53" s="150"/>
      <c r="NP53" s="150"/>
      <c r="NQ53" s="150"/>
      <c r="NR53" s="151"/>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9"/>
      <c r="NE54" s="150"/>
      <c r="NF54" s="150"/>
      <c r="NG54" s="150"/>
      <c r="NH54" s="150"/>
      <c r="NI54" s="150"/>
      <c r="NJ54" s="150"/>
      <c r="NK54" s="150"/>
      <c r="NL54" s="150"/>
      <c r="NM54" s="150"/>
      <c r="NN54" s="150"/>
      <c r="NO54" s="150"/>
      <c r="NP54" s="150"/>
      <c r="NQ54" s="150"/>
      <c r="NR54" s="151"/>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9"/>
      <c r="NE55" s="150"/>
      <c r="NF55" s="150"/>
      <c r="NG55" s="150"/>
      <c r="NH55" s="150"/>
      <c r="NI55" s="150"/>
      <c r="NJ55" s="150"/>
      <c r="NK55" s="150"/>
      <c r="NL55" s="150"/>
      <c r="NM55" s="150"/>
      <c r="NN55" s="150"/>
      <c r="NO55" s="150"/>
      <c r="NP55" s="150"/>
      <c r="NQ55" s="150"/>
      <c r="NR55" s="151"/>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9"/>
      <c r="NE56" s="150"/>
      <c r="NF56" s="150"/>
      <c r="NG56" s="150"/>
      <c r="NH56" s="150"/>
      <c r="NI56" s="150"/>
      <c r="NJ56" s="150"/>
      <c r="NK56" s="150"/>
      <c r="NL56" s="150"/>
      <c r="NM56" s="150"/>
      <c r="NN56" s="150"/>
      <c r="NO56" s="150"/>
      <c r="NP56" s="150"/>
      <c r="NQ56" s="150"/>
      <c r="NR56" s="151"/>
    </row>
    <row r="57" spans="1:382" ht="13.5" customHeight="1" x14ac:dyDescent="0.15">
      <c r="A57" s="2"/>
      <c r="B57" s="25"/>
      <c r="NB57" s="26"/>
      <c r="NC57" s="2"/>
      <c r="ND57" s="149"/>
      <c r="NE57" s="150"/>
      <c r="NF57" s="150"/>
      <c r="NG57" s="150"/>
      <c r="NH57" s="150"/>
      <c r="NI57" s="150"/>
      <c r="NJ57" s="150"/>
      <c r="NK57" s="150"/>
      <c r="NL57" s="150"/>
      <c r="NM57" s="150"/>
      <c r="NN57" s="150"/>
      <c r="NO57" s="150"/>
      <c r="NP57" s="150"/>
      <c r="NQ57" s="150"/>
      <c r="NR57" s="151"/>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9"/>
      <c r="NE58" s="150"/>
      <c r="NF58" s="150"/>
      <c r="NG58" s="150"/>
      <c r="NH58" s="150"/>
      <c r="NI58" s="150"/>
      <c r="NJ58" s="150"/>
      <c r="NK58" s="150"/>
      <c r="NL58" s="150"/>
      <c r="NM58" s="150"/>
      <c r="NN58" s="150"/>
      <c r="NO58" s="150"/>
      <c r="NP58" s="150"/>
      <c r="NQ58" s="150"/>
      <c r="NR58" s="151"/>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9"/>
      <c r="NE59" s="150"/>
      <c r="NF59" s="150"/>
      <c r="NG59" s="150"/>
      <c r="NH59" s="150"/>
      <c r="NI59" s="150"/>
      <c r="NJ59" s="150"/>
      <c r="NK59" s="150"/>
      <c r="NL59" s="150"/>
      <c r="NM59" s="150"/>
      <c r="NN59" s="150"/>
      <c r="NO59" s="150"/>
      <c r="NP59" s="150"/>
      <c r="NQ59" s="150"/>
      <c r="NR59" s="151"/>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49"/>
      <c r="NE60" s="150"/>
      <c r="NF60" s="150"/>
      <c r="NG60" s="150"/>
      <c r="NH60" s="150"/>
      <c r="NI60" s="150"/>
      <c r="NJ60" s="150"/>
      <c r="NK60" s="150"/>
      <c r="NL60" s="150"/>
      <c r="NM60" s="150"/>
      <c r="NN60" s="150"/>
      <c r="NO60" s="150"/>
      <c r="NP60" s="150"/>
      <c r="NQ60" s="150"/>
      <c r="NR60" s="151"/>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49"/>
      <c r="NE61" s="150"/>
      <c r="NF61" s="150"/>
      <c r="NG61" s="150"/>
      <c r="NH61" s="150"/>
      <c r="NI61" s="150"/>
      <c r="NJ61" s="150"/>
      <c r="NK61" s="150"/>
      <c r="NL61" s="150"/>
      <c r="NM61" s="150"/>
      <c r="NN61" s="150"/>
      <c r="NO61" s="150"/>
      <c r="NP61" s="150"/>
      <c r="NQ61" s="150"/>
      <c r="NR61" s="151"/>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9"/>
      <c r="NE62" s="150"/>
      <c r="NF62" s="150"/>
      <c r="NG62" s="150"/>
      <c r="NH62" s="150"/>
      <c r="NI62" s="150"/>
      <c r="NJ62" s="150"/>
      <c r="NK62" s="150"/>
      <c r="NL62" s="150"/>
      <c r="NM62" s="150"/>
      <c r="NN62" s="150"/>
      <c r="NO62" s="150"/>
      <c r="NP62" s="150"/>
      <c r="NQ62" s="150"/>
      <c r="NR62" s="151"/>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9"/>
      <c r="NE63" s="150"/>
      <c r="NF63" s="150"/>
      <c r="NG63" s="150"/>
      <c r="NH63" s="150"/>
      <c r="NI63" s="150"/>
      <c r="NJ63" s="150"/>
      <c r="NK63" s="150"/>
      <c r="NL63" s="150"/>
      <c r="NM63" s="150"/>
      <c r="NN63" s="150"/>
      <c r="NO63" s="150"/>
      <c r="NP63" s="150"/>
      <c r="NQ63" s="150"/>
      <c r="NR63" s="151"/>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52"/>
      <c r="NE64" s="153"/>
      <c r="NF64" s="153"/>
      <c r="NG64" s="153"/>
      <c r="NH64" s="153"/>
      <c r="NI64" s="153"/>
      <c r="NJ64" s="153"/>
      <c r="NK64" s="153"/>
      <c r="NL64" s="153"/>
      <c r="NM64" s="153"/>
      <c r="NN64" s="153"/>
      <c r="NO64" s="153"/>
      <c r="NP64" s="153"/>
      <c r="NQ64" s="153"/>
      <c r="NR64" s="154"/>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77380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1771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eMMRVVFPqWWSnDGKrgrN9DA7YsT3NnX56V1sSW652a274vGi4XrWKSgkEPaTlBU3o1sA2z9r0Wh27hhpWVYQkw==" saltValue="AF/ANZAM3H5ePZFQIOG6j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8"/>
      <c r="CN5" s="148"/>
      <c r="CO5" s="47" t="s">
        <v>89</v>
      </c>
      <c r="CP5" s="47" t="s">
        <v>90</v>
      </c>
      <c r="CQ5" s="47" t="s">
        <v>91</v>
      </c>
      <c r="CR5" s="47" t="s">
        <v>100</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100</v>
      </c>
      <c r="DO5" s="47" t="s">
        <v>93</v>
      </c>
      <c r="DP5" s="47" t="s">
        <v>94</v>
      </c>
      <c r="DQ5" s="47" t="s">
        <v>95</v>
      </c>
      <c r="DR5" s="47" t="s">
        <v>96</v>
      </c>
      <c r="DS5" s="47" t="s">
        <v>97</v>
      </c>
      <c r="DT5" s="47" t="s">
        <v>98</v>
      </c>
      <c r="DU5" s="47" t="s">
        <v>99</v>
      </c>
    </row>
    <row r="6" spans="1:125" s="54" customFormat="1" x14ac:dyDescent="0.15">
      <c r="A6" s="37" t="s">
        <v>101</v>
      </c>
      <c r="B6" s="48">
        <f>B8</f>
        <v>2024</v>
      </c>
      <c r="C6" s="48">
        <f t="shared" ref="C6:X6" si="1">C8</f>
        <v>422070</v>
      </c>
      <c r="D6" s="48">
        <f t="shared" si="1"/>
        <v>47</v>
      </c>
      <c r="E6" s="48">
        <f t="shared" si="1"/>
        <v>14</v>
      </c>
      <c r="F6" s="48">
        <f t="shared" si="1"/>
        <v>0</v>
      </c>
      <c r="G6" s="48">
        <f t="shared" si="1"/>
        <v>1</v>
      </c>
      <c r="H6" s="48" t="str">
        <f>SUBSTITUTE(H8,"　","")</f>
        <v>長崎県平戸市</v>
      </c>
      <c r="I6" s="48" t="str">
        <f t="shared" si="1"/>
        <v>平戸交流広場駐車場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10</v>
      </c>
      <c r="S6" s="50" t="str">
        <f t="shared" si="1"/>
        <v>公共施設</v>
      </c>
      <c r="T6" s="50" t="str">
        <f t="shared" si="1"/>
        <v>有</v>
      </c>
      <c r="U6" s="51">
        <f t="shared" si="1"/>
        <v>2650</v>
      </c>
      <c r="V6" s="51">
        <f t="shared" si="1"/>
        <v>73</v>
      </c>
      <c r="W6" s="51">
        <f t="shared" si="1"/>
        <v>200</v>
      </c>
      <c r="X6" s="50" t="str">
        <f t="shared" si="1"/>
        <v>無</v>
      </c>
      <c r="Y6" s="52">
        <f>IF(Y8="-",NA(),Y8)</f>
        <v>100</v>
      </c>
      <c r="Z6" s="52">
        <f t="shared" ref="Z6:AH6" si="2">IF(Z8="-",NA(),Z8)</f>
        <v>100</v>
      </c>
      <c r="AA6" s="52">
        <f t="shared" si="2"/>
        <v>100</v>
      </c>
      <c r="AB6" s="52">
        <f t="shared" si="2"/>
        <v>100</v>
      </c>
      <c r="AC6" s="52">
        <f t="shared" si="2"/>
        <v>101.5</v>
      </c>
      <c r="AD6" s="52">
        <f t="shared" si="2"/>
        <v>3200.8</v>
      </c>
      <c r="AE6" s="52">
        <f t="shared" si="2"/>
        <v>274.39999999999998</v>
      </c>
      <c r="AF6" s="52">
        <f t="shared" si="2"/>
        <v>972.8</v>
      </c>
      <c r="AG6" s="52">
        <f t="shared" si="2"/>
        <v>2703.2</v>
      </c>
      <c r="AH6" s="52">
        <f t="shared" si="2"/>
        <v>1430.9</v>
      </c>
      <c r="AI6" s="49" t="str">
        <f>IF(AI8="-","",IF(AI8="-","【-】","【"&amp;SUBSTITUTE(TEXT(AI8,"#,##0.0"),"-","△")&amp;"】"))</f>
        <v>【1,604.7】</v>
      </c>
      <c r="AJ6" s="52">
        <f>IF(AJ8="-",NA(),AJ8)</f>
        <v>23.5</v>
      </c>
      <c r="AK6" s="52">
        <f t="shared" ref="AK6:AS6" si="3">IF(AK8="-",NA(),AK8)</f>
        <v>0</v>
      </c>
      <c r="AL6" s="52">
        <f t="shared" si="3"/>
        <v>2</v>
      </c>
      <c r="AM6" s="52">
        <f t="shared" si="3"/>
        <v>58.5</v>
      </c>
      <c r="AN6" s="52">
        <f t="shared" si="3"/>
        <v>54.4</v>
      </c>
      <c r="AO6" s="52">
        <f t="shared" si="3"/>
        <v>4.8</v>
      </c>
      <c r="AP6" s="52">
        <f t="shared" si="3"/>
        <v>3.3</v>
      </c>
      <c r="AQ6" s="52">
        <f t="shared" si="3"/>
        <v>1.6</v>
      </c>
      <c r="AR6" s="52">
        <f t="shared" si="3"/>
        <v>1.5</v>
      </c>
      <c r="AS6" s="52">
        <f t="shared" si="3"/>
        <v>2.2000000000000002</v>
      </c>
      <c r="AT6" s="49" t="str">
        <f>IF(AT8="-","",IF(AT8="-","【-】","【"&amp;SUBSTITUTE(TEXT(AT8,"#,##0.0"),"-","△")&amp;"】"))</f>
        <v>【3.8】</v>
      </c>
      <c r="AU6" s="53">
        <f>IF(AU8="-",NA(),AU8)</f>
        <v>19</v>
      </c>
      <c r="AV6" s="53">
        <f t="shared" ref="AV6:BD6" si="4">IF(AV8="-",NA(),AV8)</f>
        <v>0</v>
      </c>
      <c r="AW6" s="53">
        <f t="shared" si="4"/>
        <v>1</v>
      </c>
      <c r="AX6" s="53">
        <f t="shared" si="4"/>
        <v>102</v>
      </c>
      <c r="AY6" s="53">
        <f t="shared" si="4"/>
        <v>88</v>
      </c>
      <c r="AZ6" s="53">
        <f t="shared" si="4"/>
        <v>98</v>
      </c>
      <c r="BA6" s="53">
        <f t="shared" si="4"/>
        <v>13</v>
      </c>
      <c r="BB6" s="53">
        <f t="shared" si="4"/>
        <v>2</v>
      </c>
      <c r="BC6" s="53">
        <f t="shared" si="4"/>
        <v>4</v>
      </c>
      <c r="BD6" s="53">
        <f t="shared" si="4"/>
        <v>3</v>
      </c>
      <c r="BE6" s="51" t="str">
        <f>IF(BE8="-","",IF(BE8="-","【-】","【"&amp;SUBSTITUTE(TEXT(BE8,"#,##0"),"-","△")&amp;"】"))</f>
        <v>【39】</v>
      </c>
      <c r="BF6" s="52">
        <f>IF(BF8="-",NA(),BF8)</f>
        <v>-30.7</v>
      </c>
      <c r="BG6" s="52">
        <f t="shared" ref="BG6:BO6" si="5">IF(BG8="-",NA(),BG8)</f>
        <v>0.9</v>
      </c>
      <c r="BH6" s="52">
        <f t="shared" si="5"/>
        <v>-2</v>
      </c>
      <c r="BI6" s="52">
        <f t="shared" si="5"/>
        <v>-1.2</v>
      </c>
      <c r="BJ6" s="52">
        <f t="shared" si="5"/>
        <v>1.5</v>
      </c>
      <c r="BK6" s="52">
        <f t="shared" si="5"/>
        <v>-56.4</v>
      </c>
      <c r="BL6" s="52">
        <f t="shared" si="5"/>
        <v>16.899999999999999</v>
      </c>
      <c r="BM6" s="52">
        <f t="shared" si="5"/>
        <v>26.4</v>
      </c>
      <c r="BN6" s="52">
        <f t="shared" si="5"/>
        <v>-1.9</v>
      </c>
      <c r="BO6" s="52">
        <f t="shared" si="5"/>
        <v>27</v>
      </c>
      <c r="BP6" s="49" t="str">
        <f>IF(BP8="-","",IF(BP8="-","【-】","【"&amp;SUBSTITUTE(TEXT(BP8,"#,##0.0"),"-","△")&amp;"】"))</f>
        <v>【2.0】</v>
      </c>
      <c r="BQ6" s="53">
        <f>IF(BQ8="-",NA(),BQ8)</f>
        <v>-1138</v>
      </c>
      <c r="BR6" s="53">
        <f t="shared" ref="BR6:BZ6" si="6">IF(BR8="-",NA(),BR8)</f>
        <v>0</v>
      </c>
      <c r="BS6" s="53">
        <f t="shared" si="6"/>
        <v>-105</v>
      </c>
      <c r="BT6" s="53">
        <f t="shared" si="6"/>
        <v>-62</v>
      </c>
      <c r="BU6" s="53">
        <f t="shared" si="6"/>
        <v>85</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102</v>
      </c>
      <c r="CM6" s="51">
        <f t="shared" ref="CM6:CN6" si="7">CM8</f>
        <v>77380</v>
      </c>
      <c r="CN6" s="51">
        <f t="shared" si="7"/>
        <v>1771</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253</v>
      </c>
      <c r="DL6" s="52">
        <f t="shared" ref="DL6:DT6" si="9">IF(DL8="-",NA(),DL8)</f>
        <v>293.89999999999998</v>
      </c>
      <c r="DM6" s="52">
        <f t="shared" si="9"/>
        <v>340.9</v>
      </c>
      <c r="DN6" s="52">
        <f t="shared" si="9"/>
        <v>306.10000000000002</v>
      </c>
      <c r="DO6" s="52">
        <f t="shared" si="9"/>
        <v>295.89999999999998</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103</v>
      </c>
      <c r="B7" s="48">
        <f t="shared" ref="B7:X7" si="10">B8</f>
        <v>2024</v>
      </c>
      <c r="C7" s="48">
        <f t="shared" si="10"/>
        <v>422070</v>
      </c>
      <c r="D7" s="48">
        <f t="shared" si="10"/>
        <v>47</v>
      </c>
      <c r="E7" s="48">
        <f t="shared" si="10"/>
        <v>14</v>
      </c>
      <c r="F7" s="48">
        <f t="shared" si="10"/>
        <v>0</v>
      </c>
      <c r="G7" s="48">
        <f t="shared" si="10"/>
        <v>1</v>
      </c>
      <c r="H7" s="48" t="str">
        <f t="shared" si="10"/>
        <v>長崎県　平戸市</v>
      </c>
      <c r="I7" s="48" t="str">
        <f t="shared" si="10"/>
        <v>平戸交流広場駐車場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10</v>
      </c>
      <c r="S7" s="50" t="str">
        <f t="shared" si="10"/>
        <v>公共施設</v>
      </c>
      <c r="T7" s="50" t="str">
        <f t="shared" si="10"/>
        <v>有</v>
      </c>
      <c r="U7" s="51">
        <f t="shared" si="10"/>
        <v>2650</v>
      </c>
      <c r="V7" s="51">
        <f t="shared" si="10"/>
        <v>73</v>
      </c>
      <c r="W7" s="51">
        <f t="shared" si="10"/>
        <v>200</v>
      </c>
      <c r="X7" s="50" t="str">
        <f t="shared" si="10"/>
        <v>無</v>
      </c>
      <c r="Y7" s="52">
        <f>Y8</f>
        <v>100</v>
      </c>
      <c r="Z7" s="52">
        <f t="shared" ref="Z7:AH7" si="11">Z8</f>
        <v>100</v>
      </c>
      <c r="AA7" s="52">
        <f t="shared" si="11"/>
        <v>100</v>
      </c>
      <c r="AB7" s="52">
        <f t="shared" si="11"/>
        <v>100</v>
      </c>
      <c r="AC7" s="52">
        <f t="shared" si="11"/>
        <v>101.5</v>
      </c>
      <c r="AD7" s="52">
        <f t="shared" si="11"/>
        <v>3200.8</v>
      </c>
      <c r="AE7" s="52">
        <f t="shared" si="11"/>
        <v>274.39999999999998</v>
      </c>
      <c r="AF7" s="52">
        <f t="shared" si="11"/>
        <v>972.8</v>
      </c>
      <c r="AG7" s="52">
        <f t="shared" si="11"/>
        <v>2703.2</v>
      </c>
      <c r="AH7" s="52">
        <f t="shared" si="11"/>
        <v>1430.9</v>
      </c>
      <c r="AI7" s="49"/>
      <c r="AJ7" s="52">
        <f>AJ8</f>
        <v>23.5</v>
      </c>
      <c r="AK7" s="52">
        <f t="shared" ref="AK7:AS7" si="12">AK8</f>
        <v>0</v>
      </c>
      <c r="AL7" s="52">
        <f t="shared" si="12"/>
        <v>2</v>
      </c>
      <c r="AM7" s="52">
        <f t="shared" si="12"/>
        <v>58.5</v>
      </c>
      <c r="AN7" s="52">
        <f t="shared" si="12"/>
        <v>54.4</v>
      </c>
      <c r="AO7" s="52">
        <f t="shared" si="12"/>
        <v>4.8</v>
      </c>
      <c r="AP7" s="52">
        <f t="shared" si="12"/>
        <v>3.3</v>
      </c>
      <c r="AQ7" s="52">
        <f t="shared" si="12"/>
        <v>1.6</v>
      </c>
      <c r="AR7" s="52">
        <f t="shared" si="12"/>
        <v>1.5</v>
      </c>
      <c r="AS7" s="52">
        <f t="shared" si="12"/>
        <v>2.2000000000000002</v>
      </c>
      <c r="AT7" s="49"/>
      <c r="AU7" s="53">
        <f>AU8</f>
        <v>19</v>
      </c>
      <c r="AV7" s="53">
        <f t="shared" ref="AV7:BD7" si="13">AV8</f>
        <v>0</v>
      </c>
      <c r="AW7" s="53">
        <f t="shared" si="13"/>
        <v>1</v>
      </c>
      <c r="AX7" s="53">
        <f t="shared" si="13"/>
        <v>102</v>
      </c>
      <c r="AY7" s="53">
        <f t="shared" si="13"/>
        <v>88</v>
      </c>
      <c r="AZ7" s="53">
        <f t="shared" si="13"/>
        <v>98</v>
      </c>
      <c r="BA7" s="53">
        <f t="shared" si="13"/>
        <v>13</v>
      </c>
      <c r="BB7" s="53">
        <f t="shared" si="13"/>
        <v>2</v>
      </c>
      <c r="BC7" s="53">
        <f t="shared" si="13"/>
        <v>4</v>
      </c>
      <c r="BD7" s="53">
        <f t="shared" si="13"/>
        <v>3</v>
      </c>
      <c r="BE7" s="51"/>
      <c r="BF7" s="52">
        <f>BF8</f>
        <v>-30.7</v>
      </c>
      <c r="BG7" s="52">
        <f t="shared" ref="BG7:BO7" si="14">BG8</f>
        <v>0.9</v>
      </c>
      <c r="BH7" s="52">
        <f t="shared" si="14"/>
        <v>-2</v>
      </c>
      <c r="BI7" s="52">
        <f t="shared" si="14"/>
        <v>-1.2</v>
      </c>
      <c r="BJ7" s="52">
        <f t="shared" si="14"/>
        <v>1.5</v>
      </c>
      <c r="BK7" s="52">
        <f t="shared" si="14"/>
        <v>-56.4</v>
      </c>
      <c r="BL7" s="52">
        <f t="shared" si="14"/>
        <v>16.899999999999999</v>
      </c>
      <c r="BM7" s="52">
        <f t="shared" si="14"/>
        <v>26.4</v>
      </c>
      <c r="BN7" s="52">
        <f t="shared" si="14"/>
        <v>-1.9</v>
      </c>
      <c r="BO7" s="52">
        <f t="shared" si="14"/>
        <v>27</v>
      </c>
      <c r="BP7" s="49"/>
      <c r="BQ7" s="53">
        <f>BQ8</f>
        <v>-1138</v>
      </c>
      <c r="BR7" s="53">
        <f t="shared" ref="BR7:BZ7" si="15">BR8</f>
        <v>0</v>
      </c>
      <c r="BS7" s="53">
        <f t="shared" si="15"/>
        <v>-105</v>
      </c>
      <c r="BT7" s="53">
        <f t="shared" si="15"/>
        <v>-62</v>
      </c>
      <c r="BU7" s="53">
        <f t="shared" si="15"/>
        <v>85</v>
      </c>
      <c r="BV7" s="53">
        <f t="shared" si="15"/>
        <v>1059</v>
      </c>
      <c r="BW7" s="53">
        <f t="shared" si="15"/>
        <v>2866</v>
      </c>
      <c r="BX7" s="53">
        <f t="shared" si="15"/>
        <v>4637</v>
      </c>
      <c r="BY7" s="53">
        <f t="shared" si="15"/>
        <v>4223</v>
      </c>
      <c r="BZ7" s="53">
        <f t="shared" si="15"/>
        <v>4987</v>
      </c>
      <c r="CA7" s="51"/>
      <c r="CB7" s="52" t="s">
        <v>104</v>
      </c>
      <c r="CC7" s="52" t="s">
        <v>104</v>
      </c>
      <c r="CD7" s="52" t="s">
        <v>104</v>
      </c>
      <c r="CE7" s="52" t="s">
        <v>104</v>
      </c>
      <c r="CF7" s="52" t="s">
        <v>104</v>
      </c>
      <c r="CG7" s="52" t="s">
        <v>104</v>
      </c>
      <c r="CH7" s="52" t="s">
        <v>104</v>
      </c>
      <c r="CI7" s="52" t="s">
        <v>104</v>
      </c>
      <c r="CJ7" s="52" t="s">
        <v>104</v>
      </c>
      <c r="CK7" s="52" t="s">
        <v>102</v>
      </c>
      <c r="CL7" s="49"/>
      <c r="CM7" s="51">
        <f>CM8</f>
        <v>77380</v>
      </c>
      <c r="CN7" s="51">
        <f>CN8</f>
        <v>1771</v>
      </c>
      <c r="CO7" s="52" t="s">
        <v>104</v>
      </c>
      <c r="CP7" s="52" t="s">
        <v>104</v>
      </c>
      <c r="CQ7" s="52" t="s">
        <v>104</v>
      </c>
      <c r="CR7" s="52" t="s">
        <v>104</v>
      </c>
      <c r="CS7" s="52" t="s">
        <v>104</v>
      </c>
      <c r="CT7" s="52" t="s">
        <v>104</v>
      </c>
      <c r="CU7" s="52" t="s">
        <v>104</v>
      </c>
      <c r="CV7" s="52" t="s">
        <v>104</v>
      </c>
      <c r="CW7" s="52" t="s">
        <v>104</v>
      </c>
      <c r="CX7" s="52" t="s">
        <v>102</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253</v>
      </c>
      <c r="DL7" s="52">
        <f t="shared" ref="DL7:DT7" si="17">DL8</f>
        <v>293.89999999999998</v>
      </c>
      <c r="DM7" s="52">
        <f t="shared" si="17"/>
        <v>340.9</v>
      </c>
      <c r="DN7" s="52">
        <f t="shared" si="17"/>
        <v>306.10000000000002</v>
      </c>
      <c r="DO7" s="52">
        <f t="shared" si="17"/>
        <v>295.89999999999998</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422070</v>
      </c>
      <c r="D8" s="55">
        <v>47</v>
      </c>
      <c r="E8" s="55">
        <v>14</v>
      </c>
      <c r="F8" s="55">
        <v>0</v>
      </c>
      <c r="G8" s="55">
        <v>1</v>
      </c>
      <c r="H8" s="55" t="s">
        <v>105</v>
      </c>
      <c r="I8" s="55" t="s">
        <v>106</v>
      </c>
      <c r="J8" s="55" t="s">
        <v>107</v>
      </c>
      <c r="K8" s="55" t="s">
        <v>108</v>
      </c>
      <c r="L8" s="55" t="s">
        <v>109</v>
      </c>
      <c r="M8" s="55" t="s">
        <v>110</v>
      </c>
      <c r="N8" s="55" t="s">
        <v>111</v>
      </c>
      <c r="O8" s="56" t="s">
        <v>112</v>
      </c>
      <c r="P8" s="57" t="s">
        <v>113</v>
      </c>
      <c r="Q8" s="57" t="s">
        <v>114</v>
      </c>
      <c r="R8" s="58">
        <v>10</v>
      </c>
      <c r="S8" s="57" t="s">
        <v>115</v>
      </c>
      <c r="T8" s="57" t="s">
        <v>116</v>
      </c>
      <c r="U8" s="58">
        <v>2650</v>
      </c>
      <c r="V8" s="58">
        <v>73</v>
      </c>
      <c r="W8" s="58">
        <v>200</v>
      </c>
      <c r="X8" s="57" t="s">
        <v>117</v>
      </c>
      <c r="Y8" s="59">
        <v>100</v>
      </c>
      <c r="Z8" s="59">
        <v>100</v>
      </c>
      <c r="AA8" s="59">
        <v>100</v>
      </c>
      <c r="AB8" s="59">
        <v>100</v>
      </c>
      <c r="AC8" s="59">
        <v>101.5</v>
      </c>
      <c r="AD8" s="59">
        <v>3200.8</v>
      </c>
      <c r="AE8" s="59">
        <v>274.39999999999998</v>
      </c>
      <c r="AF8" s="59">
        <v>972.8</v>
      </c>
      <c r="AG8" s="59">
        <v>2703.2</v>
      </c>
      <c r="AH8" s="59">
        <v>1430.9</v>
      </c>
      <c r="AI8" s="56">
        <v>1604.7</v>
      </c>
      <c r="AJ8" s="59">
        <v>23.5</v>
      </c>
      <c r="AK8" s="59">
        <v>0</v>
      </c>
      <c r="AL8" s="59">
        <v>2</v>
      </c>
      <c r="AM8" s="59">
        <v>58.5</v>
      </c>
      <c r="AN8" s="59">
        <v>54.4</v>
      </c>
      <c r="AO8" s="59">
        <v>4.8</v>
      </c>
      <c r="AP8" s="59">
        <v>3.3</v>
      </c>
      <c r="AQ8" s="59">
        <v>1.6</v>
      </c>
      <c r="AR8" s="59">
        <v>1.5</v>
      </c>
      <c r="AS8" s="59">
        <v>2.2000000000000002</v>
      </c>
      <c r="AT8" s="56">
        <v>3.8</v>
      </c>
      <c r="AU8" s="60">
        <v>19</v>
      </c>
      <c r="AV8" s="60">
        <v>0</v>
      </c>
      <c r="AW8" s="60">
        <v>1</v>
      </c>
      <c r="AX8" s="60">
        <v>102</v>
      </c>
      <c r="AY8" s="60">
        <v>88</v>
      </c>
      <c r="AZ8" s="60">
        <v>98</v>
      </c>
      <c r="BA8" s="60">
        <v>13</v>
      </c>
      <c r="BB8" s="60">
        <v>2</v>
      </c>
      <c r="BC8" s="60">
        <v>4</v>
      </c>
      <c r="BD8" s="60">
        <v>3</v>
      </c>
      <c r="BE8" s="60">
        <v>39</v>
      </c>
      <c r="BF8" s="59">
        <v>-30.7</v>
      </c>
      <c r="BG8" s="59">
        <v>0.9</v>
      </c>
      <c r="BH8" s="59">
        <v>-2</v>
      </c>
      <c r="BI8" s="59">
        <v>-1.2</v>
      </c>
      <c r="BJ8" s="59">
        <v>1.5</v>
      </c>
      <c r="BK8" s="59">
        <v>-56.4</v>
      </c>
      <c r="BL8" s="59">
        <v>16.899999999999999</v>
      </c>
      <c r="BM8" s="59">
        <v>26.4</v>
      </c>
      <c r="BN8" s="59">
        <v>-1.9</v>
      </c>
      <c r="BO8" s="59">
        <v>27</v>
      </c>
      <c r="BP8" s="56">
        <v>2</v>
      </c>
      <c r="BQ8" s="60">
        <v>-1138</v>
      </c>
      <c r="BR8" s="60">
        <v>0</v>
      </c>
      <c r="BS8" s="60">
        <v>-105</v>
      </c>
      <c r="BT8" s="61">
        <v>-62</v>
      </c>
      <c r="BU8" s="61">
        <v>85</v>
      </c>
      <c r="BV8" s="60">
        <v>1059</v>
      </c>
      <c r="BW8" s="60">
        <v>2866</v>
      </c>
      <c r="BX8" s="60">
        <v>4637</v>
      </c>
      <c r="BY8" s="60">
        <v>4223</v>
      </c>
      <c r="BZ8" s="60">
        <v>4987</v>
      </c>
      <c r="CA8" s="58">
        <v>10905</v>
      </c>
      <c r="CB8" s="59" t="s">
        <v>109</v>
      </c>
      <c r="CC8" s="59" t="s">
        <v>109</v>
      </c>
      <c r="CD8" s="59" t="s">
        <v>109</v>
      </c>
      <c r="CE8" s="59" t="s">
        <v>109</v>
      </c>
      <c r="CF8" s="59" t="s">
        <v>109</v>
      </c>
      <c r="CG8" s="59" t="s">
        <v>109</v>
      </c>
      <c r="CH8" s="59" t="s">
        <v>109</v>
      </c>
      <c r="CI8" s="59" t="s">
        <v>109</v>
      </c>
      <c r="CJ8" s="59" t="s">
        <v>109</v>
      </c>
      <c r="CK8" s="59" t="s">
        <v>109</v>
      </c>
      <c r="CL8" s="56" t="s">
        <v>109</v>
      </c>
      <c r="CM8" s="58">
        <v>77380</v>
      </c>
      <c r="CN8" s="58">
        <v>1771</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764.6</v>
      </c>
      <c r="DF8" s="59">
        <v>72.599999999999994</v>
      </c>
      <c r="DG8" s="59">
        <v>50.4</v>
      </c>
      <c r="DH8" s="59">
        <v>32.799999999999997</v>
      </c>
      <c r="DI8" s="59">
        <v>72.400000000000006</v>
      </c>
      <c r="DJ8" s="56">
        <v>73.400000000000006</v>
      </c>
      <c r="DK8" s="59">
        <v>253</v>
      </c>
      <c r="DL8" s="59">
        <v>293.89999999999998</v>
      </c>
      <c r="DM8" s="59">
        <v>340.9</v>
      </c>
      <c r="DN8" s="59">
        <v>306.10000000000002</v>
      </c>
      <c r="DO8" s="59">
        <v>295.89999999999998</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dcterms:created xsi:type="dcterms:W3CDTF">2025-12-12T09:33:59Z</dcterms:created>
  <dcterms:modified xsi:type="dcterms:W3CDTF">2026-02-25T02:17:50Z</dcterms:modified>
  <cp:category/>
</cp:coreProperties>
</file>