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<sst xmlns="http://schemas.openxmlformats.org/spreadsheetml/2006/main" count="221" uniqueCount="111">
  <si>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</si>
  <si>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</si>
  <si>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</si>
  <si>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</si>
  <si>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</si>
  <si>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</si>
  <si>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</si>
  <si>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</si>
  <si>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</si>
  <si>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</si>
  <si>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</si>
  <si>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</si>
  <si>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</si>
  <si>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</si>
  <si>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</si>
  <si>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</si>
  <si>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</si>
  <si>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</si>
  <si>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</si>
  <si>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</si>
  <si>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</si>
  <si>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</si>
  <si>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</si>
  <si>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</si>
  <si>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</si>
  <si>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</si>
  <si>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</si>
  <si>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</si>
  <si>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</si>
  <si>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</si>
  <si>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</si>
  <si>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</si>
  <si>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</si>
  <si>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</si>
  <si>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</si>
  <si>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</si>
  <si>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</si>
  <si>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</si>
  <si>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</si>
  <si>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</si>
  <si>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</si>
  <si>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</si>
  <si>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</si>
  <si>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</si>
  <si>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</si>
  <si>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</si>
  <si>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</si>
  <si>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</si>
  <si>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</si>
  <si>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</si>
  <si>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</si>
  <si>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</si>
  <si>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</si>
  <si>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</si>
  <si>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</si>
  <si>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</si>
  <si>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</si>
  <si>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</si>
  <si>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</si>
  <si>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</si>
  <si>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</si>
  <si>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</si>
  <si>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</si>
  <si>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</si>
  <si>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</si>
  <si>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</si>
  <si>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</si>
  <si>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</si>
  <si>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</si>
  <si>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</si>
  <si>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</si>
  <si>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</si>
  <si>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</si>
  <si>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</si>
  <si>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</si>
  <si>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</si>
  <si>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</si>
  <si>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</si>
  <si>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</si>
  <si>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</si>
  <si>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</si>
  <si>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</si>
  <si>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</si>
  <si>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</si>
  <si>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</si>
  <si>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</si>
  <si>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</si>
  <si>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</si>
  <si>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</si>
  <si>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</si>
  <si>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</si>
  <si>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</si>
  <si>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</si>
  <si>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</si>
  <si>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</si>
  <si>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</si>
  <si>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平戸市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</si>
  <si>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</si>
  <si>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</si>
  <si>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</si>
  <si>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</si>
  <si>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</si>
  <si>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</si>
  <si>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</si>
  <si>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</si>
  <si>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</si>
  <si>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</si>
  <si>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</si>
  <si>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当該施設は、供用開始から10年以上経過しており、今後、管路等の老朽化により施設の大規模更新が発生してくる可能性もある。
　そのため今後、施設の機能診断事業及び最適整備構想を計画し適切な施設運営に努めなければならない。</t>
    <rPh sb="1" eb="3">
      <t>トウガイ</t>
    </rPh>
    <rPh sb="3" eb="5">
      <t>シセツ</t>
    </rPh>
    <rPh sb="7" eb="9">
      <t>キョウヨウ</t>
    </rPh>
    <rPh sb="9" eb="11">
      <t>カイシ</t>
    </rPh>
    <rPh sb="15" eb="18">
      <t>ネンイジョウ</t>
    </rPh>
    <rPh sb="18" eb="20">
      <t>ケイカ</t>
    </rPh>
    <rPh sb="25" eb="27">
      <t>コンゴ</t>
    </rPh>
    <rPh sb="28" eb="30">
      <t>カンロ</t>
    </rPh>
    <rPh sb="30" eb="31">
      <t>トウ</t>
    </rPh>
    <rPh sb="32" eb="35">
      <t>ロウキュウカ</t>
    </rPh>
    <rPh sb="38" eb="40">
      <t>シセツ</t>
    </rPh>
    <rPh sb="41" eb="44">
      <t>ダイキボ</t>
    </rPh>
    <rPh sb="44" eb="46">
      <t>コウシン</t>
    </rPh>
    <rPh sb="47" eb="49">
      <t>ハッセイ</t>
    </rPh>
    <rPh sb="53" eb="56">
      <t>カノウセイ</t>
    </rPh>
    <rPh sb="66" eb="68">
      <t>コンゴ</t>
    </rPh>
    <rPh sb="69" eb="71">
      <t>シセツ</t>
    </rPh>
    <rPh sb="90" eb="92">
      <t>テキセツ</t>
    </rPh>
    <rPh sb="93" eb="95">
      <t>シセツ</t>
    </rPh>
    <rPh sb="95" eb="97">
      <t>ウンエイ</t>
    </rPh>
    <rPh sb="98" eb="99">
      <t>ツト</t>
    </rPh>
    <phoneticPr fontId="4"/>
  </si>
  <si>
    <t>　当該施設は、平戸市の中でも少子高齢化が進み単身世帯も多い地区にある。
　今後も人口・加入者等の増加はあまり見込めない状況であるため、水洗化率、施設利用率等の増加も難しい状況である。
　また、供用開始から10年以上が経過しており、大規模更新投資等の発生してくる可能性もある。
　そのため施設の機能診断及び最適整備構想を計画し、投資の効率化を図っていきたい。
　今後も加入促進及び経費削減に努め経営の健全・効率化を高めるとともに合併浄化槽等への切替を視野に検討していかなければならないと考えている。</t>
    <rPh sb="29" eb="31">
      <t>チク</t>
    </rPh>
    <rPh sb="130" eb="133">
      <t>カノウセイ</t>
    </rPh>
    <rPh sb="180" eb="182">
      <t>コンゴ</t>
    </rPh>
    <rPh sb="194" eb="195">
      <t>ツト</t>
    </rPh>
    <phoneticPr fontId="4"/>
  </si>
  <si>
    <r>
      <t>　当該施設の収益比率については、数字上100％と農業集落排水施設に対する費用は一応賄えているが、経費回収率33.09％と平均を下回っており、使用料以外の収入（</t>
    </r>
    <r>
      <rPr>
        <sz val="13"/>
        <color rgb="FFFF0000"/>
        <rFont val="ＭＳ ゴシック"/>
        <family val="3"/>
        <charset val="128"/>
      </rPr>
      <t>一般会計</t>
    </r>
    <r>
      <rPr>
        <sz val="13"/>
        <color theme="1"/>
        <rFont val="ＭＳ ゴシック"/>
        <family val="3"/>
        <charset val="128"/>
      </rPr>
      <t>からの繰入金）で賄われている状況である。
　また、当該施設は加入率、接続率も低く汚水処理原価が774.03円と平均より高く施設利用率20.95％、水洗化率59.32％と平均よりかなり下回っている状況である。
　さらに当該施設設置地区は、平戸市の中でも少子高齢化が進み単身世帯も多い地区となっている。
　加入促進や経費抑制に努めているが、今後も加入率・接続率の増加の見通しは厳しく、経営の健全性・効率性が適正とは言えない状況である。</t>
    </r>
    <rPh sb="79" eb="81">
      <t>イッパン</t>
    </rPh>
    <rPh sb="81" eb="83">
      <t>カイケイ</t>
    </rPh>
    <rPh sb="195" eb="197">
      <t>セッチ</t>
    </rPh>
    <rPh sb="198" eb="199">
      <t>ク</t>
    </rPh>
    <rPh sb="223" eb="225">
      <t>チク</t>
    </rPh>
    <rPh sb="234" eb="236">
      <t>カニュウ</t>
    </rPh>
    <rPh sb="236" eb="238">
      <t>ソクシン</t>
    </rPh>
    <rPh sb="239" eb="241">
      <t>ケイヒ</t>
    </rPh>
    <rPh sb="241" eb="243">
      <t>ヨクセイ</t>
    </rPh>
    <rPh sb="244" eb="245">
      <t>ツト</t>
    </rPh>
    <rPh sb="265" eb="267">
      <t>ミトオ</t>
    </rPh>
    <rPh sb="269" eb="270">
      <t>キビ</t>
    </rPh>
    <rPh sb="292" eb="29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</si>
</sst>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
      <sz val="12"/>
      <color theme="1"/>
      <name val="ＭＳ ゴシック"/>
      <family val="3"/>
      <charset val="128"/>
    </font>
    <font>
      <sz val="13"/>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227840"/>
        <c:axId val="134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34227840"/>
        <c:axId val="134242304"/>
      </c:lineChart>
      <c:dateAx>
        <c:axId val="134227840"/>
        <c:scaling>
          <c:orientation val="minMax"/>
        </c:scaling>
        <c:delete val="1"/>
        <c:axPos val="b"/>
        <c:numFmt formatCode="ge" sourceLinked="1"/>
        <c:majorTickMark val="none"/>
        <c:minorTickMark val="none"/>
        <c:tickLblPos val="none"/>
        <c:crossAx val="134242304"/>
        <c:crosses val="autoZero"/>
        <c:auto val="1"/>
        <c:lblOffset val="100"/>
        <c:baseTimeUnit val="years"/>
      </c:dateAx>
      <c:valAx>
        <c:axId val="1342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22.86</c:v>
                </c:pt>
                <c:pt idx="1">
                  <c:v>21.9</c:v>
                </c:pt>
                <c:pt idx="2">
                  <c:v>21.9</c:v>
                </c:pt>
                <c:pt idx="3">
                  <c:v>21.9</c:v>
                </c:pt>
                <c:pt idx="4">
                  <c:v>20.95</c:v>
                </c:pt>
              </c:numCache>
            </c:numRef>
          </c:val>
        </c:ser>
        <c:dLbls>
          <c:showLegendKey val="0"/>
          <c:showVal val="0"/>
          <c:showCatName val="0"/>
          <c:showSerName val="0"/>
          <c:showPercent val="0"/>
          <c:showBubbleSize val="0"/>
        </c:dLbls>
        <c:gapWidth val="150"/>
        <c:axId val="137373952"/>
        <c:axId val="1373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137373952"/>
        <c:axId val="137396608"/>
      </c:lineChart>
      <c:dateAx>
        <c:axId val="137373952"/>
        <c:scaling>
          <c:orientation val="minMax"/>
        </c:scaling>
        <c:delete val="1"/>
        <c:axPos val="b"/>
        <c:numFmt formatCode="ge" sourceLinked="1"/>
        <c:majorTickMark val="none"/>
        <c:minorTickMark val="none"/>
        <c:tickLblPos val="none"/>
        <c:crossAx val="137396608"/>
        <c:crosses val="autoZero"/>
        <c:auto val="1"/>
        <c:lblOffset val="100"/>
        <c:baseTimeUnit val="years"/>
      </c:dateAx>
      <c:valAx>
        <c:axId val="1373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55.83</c:v>
                </c:pt>
                <c:pt idx="1">
                  <c:v>57.79</c:v>
                </c:pt>
                <c:pt idx="2">
                  <c:v>57.14</c:v>
                </c:pt>
                <c:pt idx="3">
                  <c:v>63.13</c:v>
                </c:pt>
                <c:pt idx="4">
                  <c:v>59.32</c:v>
                </c:pt>
              </c:numCache>
            </c:numRef>
          </c:val>
        </c:ser>
        <c:dLbls>
          <c:showLegendKey val="0"/>
          <c:showVal val="0"/>
          <c:showCatName val="0"/>
          <c:showSerName val="0"/>
          <c:showPercent val="0"/>
          <c:showBubbleSize val="0"/>
        </c:dLbls>
        <c:gapWidth val="150"/>
        <c:axId val="145037184"/>
        <c:axId val="1450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45037184"/>
        <c:axId val="145043456"/>
      </c:lineChart>
      <c:dateAx>
        <c:axId val="145037184"/>
        <c:scaling>
          <c:orientation val="minMax"/>
        </c:scaling>
        <c:delete val="1"/>
        <c:axPos val="b"/>
        <c:numFmt formatCode="ge" sourceLinked="1"/>
        <c:majorTickMark val="none"/>
        <c:minorTickMark val="none"/>
        <c:tickLblPos val="none"/>
        <c:crossAx val="145043456"/>
        <c:crosses val="autoZero"/>
        <c:auto val="1"/>
        <c:lblOffset val="100"/>
        <c:baseTimeUnit val="years"/>
      </c:dateAx>
      <c:valAx>
        <c:axId val="1450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74.22</c:v>
                </c:pt>
                <c:pt idx="1">
                  <c:v>84.4</c:v>
                </c:pt>
                <c:pt idx="2">
                  <c:v>100</c:v>
                </c:pt>
                <c:pt idx="3">
                  <c:v>100</c:v>
                </c:pt>
                <c:pt idx="4">
                  <c:v>100</c:v>
                </c:pt>
              </c:numCache>
            </c:numRef>
          </c:val>
        </c:ser>
        <c:dLbls>
          <c:showLegendKey val="0"/>
          <c:showVal val="0"/>
          <c:showCatName val="0"/>
          <c:showSerName val="0"/>
          <c:showPercent val="0"/>
          <c:showBubbleSize val="0"/>
        </c:dLbls>
        <c:gapWidth val="150"/>
        <c:axId val="134268416"/>
        <c:axId val="1342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68416"/>
        <c:axId val="134270336"/>
      </c:lineChart>
      <c:dateAx>
        <c:axId val="134268416"/>
        <c:scaling>
          <c:orientation val="minMax"/>
        </c:scaling>
        <c:delete val="1"/>
        <c:axPos val="b"/>
        <c:numFmt formatCode="ge" sourceLinked="1"/>
        <c:majorTickMark val="none"/>
        <c:minorTickMark val="none"/>
        <c:tickLblPos val="none"/>
        <c:crossAx val="134270336"/>
        <c:crosses val="autoZero"/>
        <c:auto val="1"/>
        <c:lblOffset val="100"/>
        <c:baseTimeUnit val="years"/>
      </c:dateAx>
      <c:valAx>
        <c:axId val="134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74528"/>
        <c:axId val="134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74528"/>
        <c:axId val="134376448"/>
      </c:lineChart>
      <c:dateAx>
        <c:axId val="134374528"/>
        <c:scaling>
          <c:orientation val="minMax"/>
        </c:scaling>
        <c:delete val="1"/>
        <c:axPos val="b"/>
        <c:numFmt formatCode="ge" sourceLinked="1"/>
        <c:majorTickMark val="none"/>
        <c:minorTickMark val="none"/>
        <c:tickLblPos val="none"/>
        <c:crossAx val="134376448"/>
        <c:crosses val="autoZero"/>
        <c:auto val="1"/>
        <c:lblOffset val="100"/>
        <c:baseTimeUnit val="years"/>
      </c:dateAx>
      <c:valAx>
        <c:axId val="134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053504"/>
        <c:axId val="1360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053504"/>
        <c:axId val="136055424"/>
      </c:lineChart>
      <c:dateAx>
        <c:axId val="136053504"/>
        <c:scaling>
          <c:orientation val="minMax"/>
        </c:scaling>
        <c:delete val="1"/>
        <c:axPos val="b"/>
        <c:numFmt formatCode="ge" sourceLinked="1"/>
        <c:majorTickMark val="none"/>
        <c:minorTickMark val="none"/>
        <c:tickLblPos val="none"/>
        <c:crossAx val="136055424"/>
        <c:crosses val="autoZero"/>
        <c:auto val="1"/>
        <c:lblOffset val="100"/>
        <c:baseTimeUnit val="years"/>
      </c:dateAx>
      <c:valAx>
        <c:axId val="1360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104192"/>
        <c:axId val="1361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104192"/>
        <c:axId val="136114560"/>
      </c:lineChart>
      <c:dateAx>
        <c:axId val="136104192"/>
        <c:scaling>
          <c:orientation val="minMax"/>
        </c:scaling>
        <c:delete val="1"/>
        <c:axPos val="b"/>
        <c:numFmt formatCode="ge" sourceLinked="1"/>
        <c:majorTickMark val="none"/>
        <c:minorTickMark val="none"/>
        <c:tickLblPos val="none"/>
        <c:crossAx val="136114560"/>
        <c:crosses val="autoZero"/>
        <c:auto val="1"/>
        <c:lblOffset val="100"/>
        <c:baseTimeUnit val="years"/>
      </c:dateAx>
      <c:valAx>
        <c:axId val="1361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188096"/>
        <c:axId val="137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188096"/>
        <c:axId val="137190016"/>
      </c:lineChart>
      <c:dateAx>
        <c:axId val="137188096"/>
        <c:scaling>
          <c:orientation val="minMax"/>
        </c:scaling>
        <c:delete val="1"/>
        <c:axPos val="b"/>
        <c:numFmt formatCode="ge" sourceLinked="1"/>
        <c:majorTickMark val="none"/>
        <c:minorTickMark val="none"/>
        <c:tickLblPos val="none"/>
        <c:crossAx val="137190016"/>
        <c:crosses val="autoZero"/>
        <c:auto val="1"/>
        <c:lblOffset val="100"/>
        <c:baseTimeUnit val="years"/>
      </c:dateAx>
      <c:valAx>
        <c:axId val="137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55.93</c:v>
                </c:pt>
                <c:pt idx="1">
                  <c:v>0</c:v>
                </c:pt>
                <c:pt idx="2">
                  <c:v>0</c:v>
                </c:pt>
                <c:pt idx="3">
                  <c:v>0</c:v>
                </c:pt>
                <c:pt idx="4">
                  <c:v>0</c:v>
                </c:pt>
              </c:numCache>
            </c:numRef>
          </c:val>
        </c:ser>
        <c:dLbls>
          <c:showLegendKey val="0"/>
          <c:showVal val="0"/>
          <c:showCatName val="0"/>
          <c:showSerName val="0"/>
          <c:showPercent val="0"/>
          <c:showBubbleSize val="0"/>
        </c:dLbls>
        <c:gapWidth val="150"/>
        <c:axId val="137224576"/>
        <c:axId val="1372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37224576"/>
        <c:axId val="137226496"/>
      </c:lineChart>
      <c:dateAx>
        <c:axId val="137224576"/>
        <c:scaling>
          <c:orientation val="minMax"/>
        </c:scaling>
        <c:delete val="1"/>
        <c:axPos val="b"/>
        <c:numFmt formatCode="ge" sourceLinked="1"/>
        <c:majorTickMark val="none"/>
        <c:minorTickMark val="none"/>
        <c:tickLblPos val="none"/>
        <c:crossAx val="137226496"/>
        <c:crosses val="autoZero"/>
        <c:auto val="1"/>
        <c:lblOffset val="100"/>
        <c:baseTimeUnit val="years"/>
      </c:dateAx>
      <c:valAx>
        <c:axId val="137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30.02</c:v>
                </c:pt>
                <c:pt idx="1">
                  <c:v>34.56</c:v>
                </c:pt>
                <c:pt idx="2">
                  <c:v>30.33</c:v>
                </c:pt>
                <c:pt idx="3">
                  <c:v>28.52</c:v>
                </c:pt>
                <c:pt idx="4">
                  <c:v>33.090000000000003</c:v>
                </c:pt>
              </c:numCache>
            </c:numRef>
          </c:val>
        </c:ser>
        <c:dLbls>
          <c:showLegendKey val="0"/>
          <c:showVal val="0"/>
          <c:showCatName val="0"/>
          <c:showSerName val="0"/>
          <c:showPercent val="0"/>
          <c:showBubbleSize val="0"/>
        </c:dLbls>
        <c:gapWidth val="150"/>
        <c:axId val="137269248"/>
        <c:axId val="1372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37269248"/>
        <c:axId val="137271168"/>
      </c:lineChart>
      <c:dateAx>
        <c:axId val="137269248"/>
        <c:scaling>
          <c:orientation val="minMax"/>
        </c:scaling>
        <c:delete val="1"/>
        <c:axPos val="b"/>
        <c:numFmt formatCode="ge" sourceLinked="1"/>
        <c:majorTickMark val="none"/>
        <c:minorTickMark val="none"/>
        <c:tickLblPos val="none"/>
        <c:crossAx val="137271168"/>
        <c:crosses val="autoZero"/>
        <c:auto val="1"/>
        <c:lblOffset val="100"/>
        <c:baseTimeUnit val="years"/>
      </c:dateAx>
      <c:valAx>
        <c:axId val="1372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819.03</c:v>
                </c:pt>
                <c:pt idx="1">
                  <c:v>727.53</c:v>
                </c:pt>
                <c:pt idx="2">
                  <c:v>834.72</c:v>
                </c:pt>
                <c:pt idx="3">
                  <c:v>891.64</c:v>
                </c:pt>
                <c:pt idx="4">
                  <c:v>774.03</c:v>
                </c:pt>
              </c:numCache>
            </c:numRef>
          </c:val>
        </c:ser>
        <c:dLbls>
          <c:showLegendKey val="0"/>
          <c:showVal val="0"/>
          <c:showCatName val="0"/>
          <c:showSerName val="0"/>
          <c:showPercent val="0"/>
          <c:showBubbleSize val="0"/>
        </c:dLbls>
        <c:gapWidth val="150"/>
        <c:axId val="137292800"/>
        <c:axId val="137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37292800"/>
        <c:axId val="137294976"/>
      </c:lineChart>
      <c:dateAx>
        <c:axId val="137292800"/>
        <c:scaling>
          <c:orientation val="minMax"/>
        </c:scaling>
        <c:delete val="1"/>
        <c:axPos val="b"/>
        <c:numFmt formatCode="ge" sourceLinked="1"/>
        <c:majorTickMark val="none"/>
        <c:minorTickMark val="none"/>
        <c:tickLblPos val="none"/>
        <c:crossAx val="137294976"/>
        <c:crosses val="autoZero"/>
        <c:auto val="1"/>
        <c:lblOffset val="100"/>
        <c:baseTimeUnit val="years"/>
      </c:dateAx>
      <c:valAx>
        <c:axId val="137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9" zoomScale="75" zoomScaleNormal="75"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長崎県　平戸市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33822</v>
      </c>
      <c r="AM8" s="70"/>
      <c r="AN8" s="70"/>
      <c r="AO8" s="70"/>
      <c r="AP8" s="70"/>
      <c r="AQ8" s="70"/>
      <c r="AR8" s="70"/>
      <c r="AS8" s="70"/>
      <c r="AT8" s="69">
        <f>データ!S6</f>
        <v>235.2</v>
      </c>
      <c r="AU8" s="69"/>
      <c r="AV8" s="69"/>
      <c r="AW8" s="69"/>
      <c r="AX8" s="69"/>
      <c r="AY8" s="69"/>
      <c r="AZ8" s="69"/>
      <c r="BA8" s="69"/>
      <c r="BB8" s="69">
        <f>データ!T6</f>
        <v>143.80000000000001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0.53</v>
      </c>
      <c r="Q10" s="69"/>
      <c r="R10" s="69"/>
      <c r="S10" s="69"/>
      <c r="T10" s="69"/>
      <c r="U10" s="69"/>
      <c r="V10" s="69"/>
      <c r="W10" s="69">
        <f>データ!P6</f>
        <v>88.07</v>
      </c>
      <c r="X10" s="69"/>
      <c r="Y10" s="69"/>
      <c r="Z10" s="69"/>
      <c r="AA10" s="69"/>
      <c r="AB10" s="69"/>
      <c r="AC10" s="69"/>
      <c r="AD10" s="70">
        <f>データ!Q6</f>
        <v>4670</v>
      </c>
      <c r="AE10" s="70"/>
      <c r="AF10" s="70"/>
      <c r="AG10" s="70"/>
      <c r="AH10" s="70"/>
      <c r="AI10" s="70"/>
      <c r="AJ10" s="70"/>
      <c r="AK10" s="2"/>
      <c r="AL10" s="70">
        <f>データ!U6</f>
        <v>177</v>
      </c>
      <c r="AM10" s="70"/>
      <c r="AN10" s="70"/>
      <c r="AO10" s="70"/>
      <c r="AP10" s="70"/>
      <c r="AQ10" s="70"/>
      <c r="AR10" s="70"/>
      <c r="AS10" s="70"/>
      <c r="AT10" s="69">
        <f>データ!V6</f>
        <v>0.09</v>
      </c>
      <c r="AU10" s="69"/>
      <c r="AV10" s="69"/>
      <c r="AW10" s="69"/>
      <c r="AX10" s="69"/>
      <c r="AY10" s="69"/>
      <c r="AZ10" s="69"/>
      <c r="BA10" s="69"/>
      <c r="BB10" s="69">
        <f>データ!W6</f>
        <v>1966.67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422070</v>
      </c>
      <c r="D6" s="31">
        <f t="shared" si="3"/>
        <v>47</v>
      </c>
      <c r="E6" s="31">
        <f t="shared" si="3"/>
        <v>17</v>
      </c>
      <c r="F6" s="31">
        <f t="shared" si="3"/>
        <v>5</v>
      </c>
      <c r="G6" s="31">
        <f t="shared" si="3"/>
        <v>0</v>
      </c>
      <c r="H6" s="31" t="str">
        <f t="shared" si="3"/>
        <v>長崎県　平戸市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0.53</v>
      </c>
      <c r="P6" s="32">
        <f t="shared" si="3"/>
        <v>88.07</v>
      </c>
      <c r="Q6" s="32">
        <f t="shared" si="3"/>
        <v>4670</v>
      </c>
      <c r="R6" s="32">
        <f t="shared" si="3"/>
        <v>33822</v>
      </c>
      <c r="S6" s="32">
        <f t="shared" si="3"/>
        <v>235.2</v>
      </c>
      <c r="T6" s="32">
        <f t="shared" si="3"/>
        <v>143.80000000000001</v>
      </c>
      <c r="U6" s="32">
        <f t="shared" si="3"/>
        <v>177</v>
      </c>
      <c r="V6" s="32">
        <f t="shared" si="3"/>
        <v>0.09</v>
      </c>
      <c r="W6" s="32">
        <f t="shared" si="3"/>
        <v>1966.67</v>
      </c>
      <c r="X6" s="33">
        <f>IF(X7="",NA(),X7)</f>
        <v>74.22</v>
      </c>
      <c r="Y6" s="33">
        <f t="shared" ref="Y6:AG6" si="4">IF(Y7="",NA(),Y7)</f>
        <v>84.4</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55.93</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30.02</v>
      </c>
      <c r="BQ6" s="33">
        <f t="shared" ref="BQ6:BY6" si="8">IF(BQ7="",NA(),BQ7)</f>
        <v>34.56</v>
      </c>
      <c r="BR6" s="33">
        <f t="shared" si="8"/>
        <v>30.33</v>
      </c>
      <c r="BS6" s="33">
        <f t="shared" si="8"/>
        <v>28.52</v>
      </c>
      <c r="BT6" s="33">
        <f t="shared" si="8"/>
        <v>33.090000000000003</v>
      </c>
      <c r="BU6" s="33">
        <f t="shared" si="8"/>
        <v>43.24</v>
      </c>
      <c r="BV6" s="33">
        <f t="shared" si="8"/>
        <v>42.13</v>
      </c>
      <c r="BW6" s="33">
        <f t="shared" si="8"/>
        <v>42.48</v>
      </c>
      <c r="BX6" s="33">
        <f t="shared" si="8"/>
        <v>41.04</v>
      </c>
      <c r="BY6" s="33">
        <f t="shared" si="8"/>
        <v>41.08</v>
      </c>
      <c r="BZ6" s="32" t="str">
        <f>IF(BZ7="","",IF(BZ7="-","【-】","【"&amp;SUBSTITUTE(TEXT(BZ7,"#,##0.00"),"-","△")&amp;"】"))</f>
        <v>【51.49】</v>
      </c>
      <c r="CA6" s="33">
        <f>IF(CA7="",NA(),CA7)</f>
        <v>819.03</v>
      </c>
      <c r="CB6" s="33">
        <f t="shared" ref="CB6:CJ6" si="9">IF(CB7="",NA(),CB7)</f>
        <v>727.53</v>
      </c>
      <c r="CC6" s="33">
        <f t="shared" si="9"/>
        <v>834.72</v>
      </c>
      <c r="CD6" s="33">
        <f t="shared" si="9"/>
        <v>891.64</v>
      </c>
      <c r="CE6" s="33">
        <f t="shared" si="9"/>
        <v>774.03</v>
      </c>
      <c r="CF6" s="33">
        <f t="shared" si="9"/>
        <v>338.76</v>
      </c>
      <c r="CG6" s="33">
        <f t="shared" si="9"/>
        <v>348.41</v>
      </c>
      <c r="CH6" s="33">
        <f t="shared" si="9"/>
        <v>343.8</v>
      </c>
      <c r="CI6" s="33">
        <f t="shared" si="9"/>
        <v>357.08</v>
      </c>
      <c r="CJ6" s="33">
        <f t="shared" si="9"/>
        <v>378.08</v>
      </c>
      <c r="CK6" s="32" t="str">
        <f>IF(CK7="","",IF(CK7="-","【-】","【"&amp;SUBSTITUTE(TEXT(CK7,"#,##0.00"),"-","△")&amp;"】"))</f>
        <v>【295.10】</v>
      </c>
      <c r="CL6" s="33">
        <f>IF(CL7="",NA(),CL7)</f>
        <v>22.86</v>
      </c>
      <c r="CM6" s="33">
        <f t="shared" ref="CM6:CU6" si="10">IF(CM7="",NA(),CM7)</f>
        <v>21.9</v>
      </c>
      <c r="CN6" s="33">
        <f t="shared" si="10"/>
        <v>21.9</v>
      </c>
      <c r="CO6" s="33">
        <f t="shared" si="10"/>
        <v>21.9</v>
      </c>
      <c r="CP6" s="33">
        <f t="shared" si="10"/>
        <v>20.95</v>
      </c>
      <c r="CQ6" s="33">
        <f t="shared" si="10"/>
        <v>44.78</v>
      </c>
      <c r="CR6" s="33">
        <f t="shared" si="10"/>
        <v>47.19</v>
      </c>
      <c r="CS6" s="33">
        <f t="shared" si="10"/>
        <v>46.59</v>
      </c>
      <c r="CT6" s="33">
        <f t="shared" si="10"/>
        <v>45.82</v>
      </c>
      <c r="CU6" s="33">
        <f t="shared" si="10"/>
        <v>44.36</v>
      </c>
      <c r="CV6" s="32" t="str">
        <f>IF(CV7="","",IF(CV7="-","【-】","【"&amp;SUBSTITUTE(TEXT(CV7,"#,##0.00"),"-","△")&amp;"】"))</f>
        <v>【53.65】</v>
      </c>
      <c r="CW6" s="33">
        <f>IF(CW7="",NA(),CW7)</f>
        <v>55.83</v>
      </c>
      <c r="CX6" s="33">
        <f t="shared" ref="CX6:DF6" si="11">IF(CX7="",NA(),CX7)</f>
        <v>57.79</v>
      </c>
      <c r="CY6" s="33">
        <f t="shared" si="11"/>
        <v>57.14</v>
      </c>
      <c r="CZ6" s="33">
        <f t="shared" si="11"/>
        <v>63.13</v>
      </c>
      <c r="DA6" s="33">
        <f t="shared" si="11"/>
        <v>59.32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422070</v>
      </c>
      <c r="D7" s="35">
        <v>47</v>
      </c>
      <c r="E7" s="35">
        <v>17</v>
      </c>
      <c r="F7" s="35">
        <v>5</v>
      </c>
      <c r="G7" s="35">
        <v>0</v>
      </c>
      <c r="H7" s="35" t="s">
        <v>96</v>
      </c>
      <c r="I7" s="35" t="s">
        <v>97</v>
      </c>
      <c r="J7" s="35" t="s">
        <v>98</v>
      </c>
      <c r="K7" s="35" t="s">
        <v>99</v>
      </c>
      <c r="L7" s="35" t="s">
        <v>100</v>
      </c>
      <c r="M7" s="36" t="s">
        <v>101</v>
      </c>
      <c r="N7" s="36" t="s">
        <v>102</v>
      </c>
      <c r="O7" s="36">
        <v>0.53</v>
      </c>
      <c r="P7" s="36">
        <v>88.07</v>
      </c>
      <c r="Q7" s="36">
        <v>4670</v>
      </c>
      <c r="R7" s="36">
        <v>33822</v>
      </c>
      <c r="S7" s="36">
        <v>235.2</v>
      </c>
      <c r="T7" s="36">
        <v>143.80000000000001</v>
      </c>
      <c r="U7" s="36">
        <v>177</v>
      </c>
      <c r="V7" s="36">
        <v>0.09</v>
      </c>
      <c r="W7" s="36">
        <v>1966.67</v>
      </c>
      <c r="X7" s="36">
        <v>74.22</v>
      </c>
      <c r="Y7" s="36">
        <v>84.4</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55.93</v>
      </c>
      <c r="BF7" s="36">
        <v>0</v>
      </c>
      <c r="BG7" s="36">
        <v>0</v>
      </c>
      <c r="BH7" s="36">
        <v>0</v>
      </c>
      <c r="BI7" s="36">
        <v>0</v>
      </c>
      <c r="BJ7" s="36">
        <v>1316.7</v>
      </c>
      <c r="BK7" s="36">
        <v>1224.75</v>
      </c>
      <c r="BL7" s="36">
        <v>1144.05</v>
      </c>
      <c r="BM7" s="36">
        <v>1117.1099999999999</v>
      </c>
      <c r="BN7" s="36">
        <v>1161.05</v>
      </c>
      <c r="BO7" s="36">
        <v>992.47</v>
      </c>
      <c r="BP7" s="36">
        <v>30.02</v>
      </c>
      <c r="BQ7" s="36">
        <v>34.56</v>
      </c>
      <c r="BR7" s="36">
        <v>30.33</v>
      </c>
      <c r="BS7" s="36">
        <v>28.52</v>
      </c>
      <c r="BT7" s="36">
        <v>33.090000000000003</v>
      </c>
      <c r="BU7" s="36">
        <v>43.24</v>
      </c>
      <c r="BV7" s="36">
        <v>42.13</v>
      </c>
      <c r="BW7" s="36">
        <v>42.48</v>
      </c>
      <c r="BX7" s="36">
        <v>41.04</v>
      </c>
      <c r="BY7" s="36">
        <v>41.08</v>
      </c>
      <c r="BZ7" s="36">
        <v>51.49</v>
      </c>
      <c r="CA7" s="36">
        <v>819.03</v>
      </c>
      <c r="CB7" s="36">
        <v>727.53</v>
      </c>
      <c r="CC7" s="36">
        <v>834.72</v>
      </c>
      <c r="CD7" s="36">
        <v>891.64</v>
      </c>
      <c r="CE7" s="36">
        <v>774.03</v>
      </c>
      <c r="CF7" s="36">
        <v>338.76</v>
      </c>
      <c r="CG7" s="36">
        <v>348.41</v>
      </c>
      <c r="CH7" s="36">
        <v>343.8</v>
      </c>
      <c r="CI7" s="36">
        <v>357.08</v>
      </c>
      <c r="CJ7" s="36">
        <v>378.08</v>
      </c>
      <c r="CK7" s="36">
        <v>295.10000000000002</v>
      </c>
      <c r="CL7" s="36">
        <v>22.86</v>
      </c>
      <c r="CM7" s="36">
        <v>21.9</v>
      </c>
      <c r="CN7" s="36">
        <v>21.9</v>
      </c>
      <c r="CO7" s="36">
        <v>21.9</v>
      </c>
      <c r="CP7" s="36">
        <v>20.95</v>
      </c>
      <c r="CQ7" s="36">
        <v>44.78</v>
      </c>
      <c r="CR7" s="36">
        <v>47.19</v>
      </c>
      <c r="CS7" s="36">
        <v>46.59</v>
      </c>
      <c r="CT7" s="36">
        <v>45.82</v>
      </c>
      <c r="CU7" s="36">
        <v>44.36</v>
      </c>
      <c r="CV7" s="36">
        <v>53.65</v>
      </c>
      <c r="CW7" s="36">
        <v>55.83</v>
      </c>
      <c r="CX7" s="36">
        <v>57.79</v>
      </c>
      <c r="CY7" s="36">
        <v>57.14</v>
      </c>
      <c r="CZ7" s="36">
        <v>63.13</v>
      </c>
      <c r="DA7" s="36">
        <v>59.32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桝屋　聡志</cp:lastModifiedBy>
  <cp:lastPrinted>2016-02-16T04:20:02Z</cp:lastPrinted>
  <dcterms:created xsi:type="dcterms:W3CDTF">2016-01-14T11:05:23Z</dcterms:created>
  <dcterms:modified xsi:type="dcterms:W3CDTF">2016-02-16T04:50:58Z</dcterms:modified>
</cp:coreProperties>
</file>